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12-裕民县2026年玉米规模种植主体单产提升行动粮油规模种植新型农业经营主体种植规模、单产核实及奖补资金公示（县级）\"/>
    </mc:Choice>
  </mc:AlternateContent>
  <bookViews>
    <workbookView windowWidth="20435" windowHeight="9024"/>
  </bookViews>
  <sheets>
    <sheet name="规模单产核实及奖补资金公示表" sheetId="6" r:id="rId1"/>
    <sheet name="Sheet1" sheetId="7" r:id="rId2"/>
  </sheets>
  <definedNames>
    <definedName name="_xlnm._FilterDatabase" localSheetId="0" hidden="1">规模单产核实及奖补资金公示表!$A$3:$S$214</definedName>
    <definedName name="_xlnm.Print_Titles" localSheetId="0">规模单产核实及奖补资金公示表!$1:$4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<sst xmlns="http://schemas.openxmlformats.org/spreadsheetml/2006/main" count="1488" uniqueCount="248">
  <si>
    <t>裕民县2026年中央粮油规模种植主体单产提升行动新型农业经营主体种植规模、单产核实及奖补资金公示表</t>
  </si>
  <si>
    <t>项目实施单位： 裕民县农业农村局                                                                         时间：2026年10月12日</t>
  </si>
  <si>
    <t>序号</t>
  </si>
  <si>
    <t>乡镇</t>
  </si>
  <si>
    <t>村队</t>
  </si>
  <si>
    <t>项目主体</t>
  </si>
  <si>
    <t>负责人姓名（种植户）</t>
  </si>
  <si>
    <t>作物品种</t>
  </si>
  <si>
    <t>核查合格面积（亩）</t>
  </si>
  <si>
    <t>落实的关键技术措施</t>
  </si>
  <si>
    <t>验收产量水平</t>
  </si>
  <si>
    <t>2026年全县玉米单产水平（14%水分）</t>
  </si>
  <si>
    <t>相对全县平均单产提升（公斤）</t>
  </si>
  <si>
    <t>相对全县平均单产提升（10%以上）</t>
  </si>
  <si>
    <t>核实结果（合格/不合格）</t>
  </si>
  <si>
    <t>奖补标准（元/亩）</t>
  </si>
  <si>
    <t>奖补金额（元）</t>
  </si>
  <si>
    <t>备注</t>
  </si>
  <si>
    <t>水分（%）</t>
  </si>
  <si>
    <t>验收总产（公斤）</t>
  </si>
  <si>
    <t>实际单产（公斤/亩）</t>
  </si>
  <si>
    <t>折合成水分为14%单产</t>
  </si>
  <si>
    <t>阿勒腾也木勒乡</t>
  </si>
  <si>
    <t>吉也克齐村</t>
  </si>
  <si>
    <t>种植大户</t>
  </si>
  <si>
    <t>李少武</t>
  </si>
  <si>
    <t>玉米</t>
  </si>
  <si>
    <t>合理密植+宽窄行种植技术、北斗导航精量播种技术、干播湿出、滴水齐苗技术、水肥一体化精准调控技术、机械粒收+适期晚收减损技术</t>
  </si>
  <si>
    <t>合格</t>
  </si>
  <si>
    <t>王延运</t>
  </si>
  <si>
    <t>李学胜</t>
  </si>
  <si>
    <t>李成</t>
  </si>
  <si>
    <t>张云峰</t>
  </si>
  <si>
    <t>何至权</t>
  </si>
  <si>
    <t>何学海</t>
  </si>
  <si>
    <t>张春刚</t>
  </si>
  <si>
    <t>王绍福</t>
  </si>
  <si>
    <t>马忠彩</t>
  </si>
  <si>
    <t>张永礼</t>
  </si>
  <si>
    <t>汪超</t>
  </si>
  <si>
    <t>杨俊然</t>
  </si>
  <si>
    <t>韩光运</t>
  </si>
  <si>
    <t>高海林</t>
  </si>
  <si>
    <t>秦峰</t>
  </si>
  <si>
    <t>张云前</t>
  </si>
  <si>
    <t>王庆中</t>
  </si>
  <si>
    <t>赵朝阳</t>
  </si>
  <si>
    <t>孙德刚</t>
  </si>
  <si>
    <t>黄峰</t>
  </si>
  <si>
    <t>张云灵</t>
  </si>
  <si>
    <t>高海龙</t>
  </si>
  <si>
    <t>范金鹏</t>
  </si>
  <si>
    <t>岳汉东</t>
  </si>
  <si>
    <t>王见其</t>
  </si>
  <si>
    <t>陈思明</t>
  </si>
  <si>
    <t>江阿布拉克村</t>
  </si>
  <si>
    <t>王言卓</t>
  </si>
  <si>
    <t>王运成</t>
  </si>
  <si>
    <t>高振山</t>
  </si>
  <si>
    <t>马宗保</t>
  </si>
  <si>
    <t>赵新好</t>
  </si>
  <si>
    <t>陈国友</t>
  </si>
  <si>
    <t>梁国栋</t>
  </si>
  <si>
    <t>尹振</t>
  </si>
  <si>
    <t>崔时伦</t>
  </si>
  <si>
    <t>杨林</t>
  </si>
  <si>
    <t>甘鸿新</t>
  </si>
  <si>
    <t>李成明</t>
  </si>
  <si>
    <t>李成庆</t>
  </si>
  <si>
    <t>王怀宝</t>
  </si>
  <si>
    <t>王建其</t>
  </si>
  <si>
    <t>哈拉布拉乡</t>
  </si>
  <si>
    <t>加勒克孜阿尕什村</t>
  </si>
  <si>
    <t>陈国雄</t>
  </si>
  <si>
    <t>陈绍华</t>
  </si>
  <si>
    <t>陈兴评</t>
  </si>
  <si>
    <t>崔宏伟</t>
  </si>
  <si>
    <t>杜军刚</t>
  </si>
  <si>
    <t>杜军杨</t>
  </si>
  <si>
    <t>杜永峰</t>
  </si>
  <si>
    <t>杜有海</t>
  </si>
  <si>
    <t>杜玉平</t>
  </si>
  <si>
    <t>高双成</t>
  </si>
  <si>
    <t>高维跃</t>
  </si>
  <si>
    <t>高长文</t>
  </si>
  <si>
    <t>何俊强</t>
  </si>
  <si>
    <t>候俊生</t>
  </si>
  <si>
    <t>胡夺青</t>
  </si>
  <si>
    <t>胡顺峰</t>
  </si>
  <si>
    <t>金利仁</t>
  </si>
  <si>
    <t>李多世</t>
  </si>
  <si>
    <t>李立民</t>
  </si>
  <si>
    <t>李全江</t>
  </si>
  <si>
    <t>李胜</t>
  </si>
  <si>
    <t>李胜强</t>
  </si>
  <si>
    <t>李永龙</t>
  </si>
  <si>
    <t>李振全</t>
  </si>
  <si>
    <t>李正秋</t>
  </si>
  <si>
    <t>梁化生</t>
  </si>
  <si>
    <t>林金元</t>
  </si>
  <si>
    <t>林晓辉</t>
  </si>
  <si>
    <t>刘建党</t>
  </si>
  <si>
    <t>刘龙文</t>
  </si>
  <si>
    <t>刘卫兵</t>
  </si>
  <si>
    <t>刘喜文</t>
  </si>
  <si>
    <t>罗殿林</t>
  </si>
  <si>
    <t>罗明</t>
  </si>
  <si>
    <t>沈广体</t>
  </si>
  <si>
    <t>沈建云</t>
  </si>
  <si>
    <t>石峰</t>
  </si>
  <si>
    <t>孙青山</t>
  </si>
  <si>
    <t>田晓胜</t>
  </si>
  <si>
    <t>王传仁</t>
  </si>
  <si>
    <t>王满良</t>
  </si>
  <si>
    <t>王松龙</t>
  </si>
  <si>
    <t>王英</t>
  </si>
  <si>
    <t>27.95</t>
  </si>
  <si>
    <t>王永生</t>
  </si>
  <si>
    <t>28.3</t>
  </si>
  <si>
    <t>王裕亮</t>
  </si>
  <si>
    <t>王泽元</t>
  </si>
  <si>
    <t>王作元</t>
  </si>
  <si>
    <t>肖军</t>
  </si>
  <si>
    <t>邢同杰</t>
  </si>
  <si>
    <t>邢同深</t>
  </si>
  <si>
    <t>邢同源</t>
  </si>
  <si>
    <t>邢伟亮</t>
  </si>
  <si>
    <t>燕宪明</t>
  </si>
  <si>
    <t>杨润年</t>
  </si>
  <si>
    <t>杨兴智</t>
  </si>
  <si>
    <t>叶永全</t>
  </si>
  <si>
    <t>张艺</t>
  </si>
  <si>
    <t>张永安</t>
  </si>
  <si>
    <t>赵红阳</t>
  </si>
  <si>
    <t>仲玉华</t>
  </si>
  <si>
    <t>杜有光</t>
  </si>
  <si>
    <t>库勒村</t>
  </si>
  <si>
    <t>马新魁</t>
  </si>
  <si>
    <t>马志艳</t>
  </si>
  <si>
    <t>刘士龙</t>
  </si>
  <si>
    <t>董淑琴</t>
  </si>
  <si>
    <t>白铁克村</t>
  </si>
  <si>
    <t>孙旭光</t>
  </si>
  <si>
    <t>虎正军</t>
  </si>
  <si>
    <t>陈刚</t>
  </si>
  <si>
    <t>新地乡</t>
  </si>
  <si>
    <t>乌尔吉也克西村</t>
  </si>
  <si>
    <t>徐国伟</t>
  </si>
  <si>
    <t>石建波</t>
  </si>
  <si>
    <t>徐来江</t>
  </si>
  <si>
    <t>王义来</t>
  </si>
  <si>
    <t>霍永杰</t>
  </si>
  <si>
    <t>甄宗坡</t>
  </si>
  <si>
    <t>王改良</t>
  </si>
  <si>
    <t>丁勇</t>
  </si>
  <si>
    <t>黄秋光</t>
  </si>
  <si>
    <t>王付成</t>
  </si>
  <si>
    <t>盛天武</t>
  </si>
  <si>
    <t>盛天兵</t>
  </si>
  <si>
    <t>何秀丽</t>
  </si>
  <si>
    <t>宋亚东</t>
  </si>
  <si>
    <t>乌尔吉也克东村</t>
  </si>
  <si>
    <t>彭科华</t>
  </si>
  <si>
    <t>何志远</t>
  </si>
  <si>
    <t>管富强</t>
  </si>
  <si>
    <t>蒋洋洋</t>
  </si>
  <si>
    <t>牟晶星</t>
  </si>
  <si>
    <t>任云香</t>
  </si>
  <si>
    <t>时培森</t>
  </si>
  <si>
    <t>汪兴林</t>
  </si>
  <si>
    <t>王晓荣</t>
  </si>
  <si>
    <t>胥光兵</t>
  </si>
  <si>
    <t>尹华翠</t>
  </si>
  <si>
    <t>张帮兵</t>
  </si>
  <si>
    <t>张继银</t>
  </si>
  <si>
    <t>张雷</t>
  </si>
  <si>
    <t>乌尔吉也克村</t>
  </si>
  <si>
    <t>王智宇</t>
  </si>
  <si>
    <t>王建强</t>
  </si>
  <si>
    <t>王智新</t>
  </si>
  <si>
    <t>团结西村</t>
  </si>
  <si>
    <t>鞠花</t>
  </si>
  <si>
    <t>张飞</t>
  </si>
  <si>
    <t>吉也克镇</t>
  </si>
  <si>
    <t>窝尔塔东村</t>
  </si>
  <si>
    <t>袁海燕</t>
  </si>
  <si>
    <t>王凤英</t>
  </si>
  <si>
    <t>王瑞恒</t>
  </si>
  <si>
    <t>王文波</t>
  </si>
  <si>
    <t>吴聪聪</t>
  </si>
  <si>
    <t>袁军喜</t>
  </si>
  <si>
    <t>任国宝</t>
  </si>
  <si>
    <t>马智勇</t>
  </si>
  <si>
    <t>窝尔塔吉也克西村</t>
  </si>
  <si>
    <t>罗晓波</t>
  </si>
  <si>
    <t>费海燕</t>
  </si>
  <si>
    <t>周天兵</t>
  </si>
  <si>
    <t>苏万虎</t>
  </si>
  <si>
    <t>库萨克南村</t>
  </si>
  <si>
    <t>施晓梧</t>
  </si>
  <si>
    <t>杨凯文</t>
  </si>
  <si>
    <t>李老五</t>
  </si>
  <si>
    <t>董学策</t>
  </si>
  <si>
    <t>任向阳</t>
  </si>
  <si>
    <t>张祝远</t>
  </si>
  <si>
    <t>张伯成</t>
  </si>
  <si>
    <t>库木托别村</t>
  </si>
  <si>
    <t>姚广深</t>
  </si>
  <si>
    <t>白勇</t>
  </si>
  <si>
    <t>邵士杰</t>
  </si>
  <si>
    <t>孙雁辉</t>
  </si>
  <si>
    <t>吉也克村</t>
  </si>
  <si>
    <t>葛玉东</t>
  </si>
  <si>
    <t>刘少斌</t>
  </si>
  <si>
    <t>马子荣</t>
  </si>
  <si>
    <t>马龙</t>
  </si>
  <si>
    <t>杜煜宏</t>
  </si>
  <si>
    <t>孙红英</t>
  </si>
  <si>
    <t>厚宏凯</t>
  </si>
  <si>
    <t>恰勒根巴依库勒村</t>
  </si>
  <si>
    <t>寇化画</t>
  </si>
  <si>
    <t>寇子明</t>
  </si>
  <si>
    <t>宋文药</t>
  </si>
  <si>
    <t>严东东</t>
  </si>
  <si>
    <t>杨东波</t>
  </si>
  <si>
    <t>马丽娜</t>
  </si>
  <si>
    <t>许县委</t>
  </si>
  <si>
    <t>马金林</t>
  </si>
  <si>
    <t>马智力</t>
  </si>
  <si>
    <t>毕替坤村</t>
  </si>
  <si>
    <t>王川徽</t>
  </si>
  <si>
    <t>李建斌</t>
  </si>
  <si>
    <t>窝尔塔吉也克北村</t>
  </si>
  <si>
    <t>马子明</t>
  </si>
  <si>
    <t>米益明</t>
  </si>
  <si>
    <t>加依勒玛村</t>
  </si>
  <si>
    <t>库萨克北村</t>
  </si>
  <si>
    <t>韩雄伟</t>
  </si>
  <si>
    <t>韩培安</t>
  </si>
  <si>
    <t>夏万元</t>
  </si>
  <si>
    <t>李文现</t>
  </si>
  <si>
    <t>王德仁</t>
  </si>
  <si>
    <t>韩培良</t>
  </si>
  <si>
    <t>陈俊文</t>
  </si>
  <si>
    <t>郭圣贤</t>
  </si>
  <si>
    <t>葛玉峰</t>
  </si>
  <si>
    <t>周亮</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</si>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</sst>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0.0000000000000000_ "/>
    <numFmt numFmtId="178" formatCode="0.000000000000000_ "/>
    <numFmt numFmtId="179" formatCode="0.0000000000000_ "/>
    <numFmt numFmtId="180" formatCode="0_ "/>
    <numFmt numFmtId="181" formatCode="0.00_ "/>
  </numFmts>
  <fonts count="37">
    <font>
      <sz val="11"/>
      <color theme="1"/>
      <name val="宋体"/>
      <charset val="134"/>
      <scheme val="minor"/>
    </font>
    <font>
      <sz val="18"/>
      <color theme="1"/>
      <name val="宋体"/>
      <charset val="134"/>
      <scheme val="minor"/>
    </font>
    <font>
      <sz val="12"/>
      <color theme="1"/>
      <name val="宋体"/>
      <charset val="134"/>
      <scheme val="minor"/>
    </font>
    <font>
      <sz val="18"/>
      <color theme="1"/>
      <name val="仿宋_GB2312"/>
      <charset val="134"/>
    </font>
    <font>
      <sz val="18"/>
      <name val="仿宋_GB2312"/>
      <charset val="134"/>
    </font>
    <font>
      <sz val="18"/>
      <name val="宋体"/>
      <charset val="134"/>
      <scheme val="minor"/>
    </font>
    <font>
      <b/>
      <sz val="24"/>
      <color theme="1"/>
      <name val="黑体"/>
      <charset val="134"/>
    </font>
    <font>
      <b/>
      <sz val="18"/>
      <color theme="1"/>
      <name val="黑体"/>
      <charset val="134"/>
    </font>
    <font>
      <b/>
      <sz val="18"/>
      <color theme="1"/>
      <name val="宋体"/>
      <charset val="134"/>
      <scheme val="minor"/>
    </font>
    <font>
      <sz val="16"/>
      <name val="仿宋_GB2312"/>
      <charset val="134"/>
    </font>
    <font>
      <sz val="18"/>
      <color indexed="8"/>
      <name val="仿宋_GB2312"/>
      <charset val="134"/>
    </font>
    <font>
      <sz val="18"/>
      <name val="仿宋_GB2312"/>
      <charset val="0"/>
    </font>
    <font>
      <sz val="18"/>
      <color theme="1"/>
      <name val="仿宋_GB2312"/>
      <charset val="204"/>
    </font>
    <font>
      <sz val="18"/>
      <color rgb="FF000000"/>
      <name val="仿宋_GB2312"/>
      <charset val="134"/>
    </font>
    <font>
      <sz val="18"/>
      <name val="Times New Roman"/>
      <charset val="134"/>
    </font>
    <font>
      <sz val="18"/>
      <name val="宋体"/>
      <charset val="134"/>
    </font>
    <font>
      <sz val="1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134"/>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auto="1"/>
      </right>
      <top/>
      <bottom style="thin">
        <color auto="1"/>
      </bottom>
      <diagonal/>
    </border>
    <border>
      <left style="thin">
        <color auto="1"/>
      </left>
      <right style="thin">
        <color auto="1"/>
      </right>
      <top style="thin">
        <color auto="1"/>
      </top>
      <bottom style="thin">
        <color indexed="8"/>
      </bottom>
      <diagonal/>
    </border>
    <border>
      <left/>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5"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6" borderId="14" applyNumberFormat="0" applyAlignment="0" applyProtection="0">
      <alignment vertical="center"/>
    </xf>
    <xf numFmtId="0" fontId="26" fillId="7" borderId="15" applyNumberFormat="0" applyAlignment="0" applyProtection="0">
      <alignment vertical="center"/>
    </xf>
    <xf numFmtId="0" fontId="27" fillId="7" borderId="14" applyNumberFormat="0" applyAlignment="0" applyProtection="0">
      <alignment vertical="center"/>
    </xf>
    <xf numFmtId="0" fontId="28" fillId="8"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0" fillId="0" borderId="0">
      <alignment vertical="center"/>
    </xf>
    <xf numFmtId="0" fontId="0" fillId="0" borderId="0">
      <alignment vertical="center"/>
    </xf>
    <xf numFmtId="0" fontId="36" fillId="0" borderId="0">
      <alignment vertical="center"/>
    </xf>
  </cellStyleXfs>
  <cellXfs count="109">
    <xf numFmtId="0" fontId="0" fillId="0" borderId="0" xfId="0">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177" fontId="1" fillId="0" borderId="0" xfId="0" applyNumberFormat="1" applyFont="1" applyAlignment="1">
      <alignment horizontal="center" vertical="center"/>
    </xf>
    <xf numFmtId="178" fontId="0" fillId="0" borderId="0" xfId="0" applyNumberFormat="1">
      <alignment vertical="center"/>
    </xf>
    <xf numFmtId="177" fontId="0" fillId="0" borderId="0" xfId="0" applyNumberFormat="1" applyAlignment="1">
      <alignment horizontal="center" vertical="center"/>
    </xf>
    <xf numFmtId="179" fontId="1"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180" fontId="1" fillId="0" borderId="0" xfId="0" applyNumberFormat="1" applyFont="1" applyAlignment="1">
      <alignment horizontal="center" vertical="center"/>
    </xf>
    <xf numFmtId="0" fontId="0" fillId="0" borderId="0" xfId="0" applyFill="1" applyAlignment="1">
      <alignment horizontal="center" vertical="center"/>
    </xf>
    <xf numFmtId="181" fontId="0" fillId="0" borderId="0" xfId="0" applyNumberFormat="1" applyFill="1" applyAlignment="1">
      <alignment horizontal="center" vertical="center"/>
    </xf>
    <xf numFmtId="0" fontId="6" fillId="0" borderId="0" xfId="0" applyFont="1" applyFill="1" applyAlignment="1">
      <alignment horizontal="center" vertical="center" wrapText="1"/>
    </xf>
    <xf numFmtId="180" fontId="7" fillId="0" borderId="0" xfId="0" applyNumberFormat="1" applyFont="1" applyFill="1" applyAlignment="1">
      <alignment horizontal="center" vertical="center" wrapText="1"/>
    </xf>
    <xf numFmtId="181" fontId="6" fillId="0" borderId="0" xfId="0" applyNumberFormat="1" applyFont="1" applyFill="1" applyAlignment="1">
      <alignment horizontal="center" vertical="center" wrapText="1"/>
    </xf>
    <xf numFmtId="0" fontId="8" fillId="0" borderId="0" xfId="0" applyFont="1" applyFill="1" applyAlignment="1">
      <alignment horizontal="left" vertical="center"/>
    </xf>
    <xf numFmtId="180" fontId="8" fillId="0" borderId="0" xfId="0" applyNumberFormat="1" applyFont="1" applyFill="1" applyAlignment="1">
      <alignment horizontal="left" vertical="center"/>
    </xf>
    <xf numFmtId="181" fontId="8" fillId="0" borderId="0" xfId="0" applyNumberFormat="1" applyFont="1" applyFill="1" applyAlignment="1">
      <alignment horizontal="left" vertical="center"/>
    </xf>
    <xf numFmtId="0" fontId="3" fillId="0" borderId="1" xfId="0" applyFont="1" applyFill="1" applyBorder="1" applyAlignment="1">
      <alignment horizontal="center" vertical="center" wrapText="1"/>
    </xf>
    <xf numFmtId="180"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81"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181" fontId="3" fillId="0" borderId="3"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180" fontId="4" fillId="0" borderId="1" xfId="0" applyNumberFormat="1" applyFont="1" applyFill="1" applyBorder="1" applyAlignment="1">
      <alignment horizontal="center" vertical="center" wrapText="1"/>
    </xf>
    <xf numFmtId="0" fontId="9" fillId="0" borderId="1" xfId="0" applyFont="1" applyBorder="1" applyAlignment="1">
      <alignment vertical="center" wrapText="1"/>
    </xf>
    <xf numFmtId="0" fontId="4" fillId="0" borderId="1" xfId="0" applyNumberFormat="1" applyFont="1" applyFill="1" applyBorder="1" applyAlignment="1" applyProtection="1">
      <alignment horizontal="center" vertical="center" wrapText="1"/>
    </xf>
    <xf numFmtId="180" fontId="4" fillId="0" borderId="1" xfId="0" applyNumberFormat="1" applyFont="1" applyBorder="1" applyAlignment="1">
      <alignment horizontal="center" vertical="center" wrapText="1"/>
    </xf>
    <xf numFmtId="181" fontId="4" fillId="0" borderId="1" xfId="0" applyNumberFormat="1" applyFont="1" applyFill="1" applyBorder="1" applyAlignment="1">
      <alignment horizontal="center" vertical="center" wrapText="1"/>
    </xf>
    <xf numFmtId="181" fontId="3" fillId="2" borderId="1"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181" fontId="4" fillId="2" borderId="1"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180" fontId="3" fillId="0" borderId="1" xfId="0" applyNumberFormat="1" applyFont="1" applyBorder="1" applyAlignment="1">
      <alignment horizontal="center" vertical="center" wrapText="1"/>
    </xf>
    <xf numFmtId="181" fontId="3"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180" fontId="4" fillId="0" borderId="2" xfId="0" applyNumberFormat="1" applyFont="1" applyFill="1" applyBorder="1" applyAlignment="1">
      <alignment horizontal="center" vertical="center" wrapText="1"/>
    </xf>
    <xf numFmtId="180" fontId="4" fillId="0" borderId="8"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180" fontId="11" fillId="0" borderId="1" xfId="0" applyNumberFormat="1" applyFont="1" applyFill="1" applyBorder="1" applyAlignment="1">
      <alignment horizontal="center" vertical="center" wrapText="1"/>
    </xf>
    <xf numFmtId="181" fontId="3" fillId="0" borderId="1" xfId="0" applyNumberFormat="1" applyFont="1" applyBorder="1" applyAlignment="1">
      <alignment horizontal="center" vertical="center" wrapText="1"/>
    </xf>
    <xf numFmtId="180" fontId="10" fillId="3"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80" fontId="10" fillId="0" borderId="1"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80" fontId="10" fillId="3"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180" fontId="4" fillId="0" borderId="3" xfId="0" applyNumberFormat="1" applyFont="1" applyFill="1" applyBorder="1" applyAlignment="1">
      <alignment horizontal="center" vertical="center" wrapText="1"/>
    </xf>
    <xf numFmtId="181" fontId="3" fillId="0" borderId="1" xfId="0" applyNumberFormat="1" applyFont="1" applyFill="1" applyBorder="1" applyAlignment="1" applyProtection="1">
      <alignment horizontal="center" vertical="center" wrapText="1"/>
    </xf>
    <xf numFmtId="181" fontId="4"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180" fontId="4" fillId="2" borderId="3" xfId="0" applyNumberFormat="1" applyFont="1" applyFill="1" applyBorder="1" applyAlignment="1">
      <alignment horizontal="center" vertical="center" wrapText="1"/>
    </xf>
    <xf numFmtId="0" fontId="3" fillId="2" borderId="1" xfId="0" applyNumberFormat="1" applyFont="1" applyFill="1" applyBorder="1" applyAlignment="1" applyProtection="1">
      <alignment horizontal="center" vertical="center" wrapText="1"/>
    </xf>
    <xf numFmtId="9" fontId="3" fillId="2" borderId="1" xfId="0" applyNumberFormat="1" applyFont="1" applyFill="1" applyBorder="1" applyAlignment="1">
      <alignment horizontal="center" vertical="center" wrapText="1"/>
    </xf>
    <xf numFmtId="180" fontId="3" fillId="2" borderId="1" xfId="0" applyNumberFormat="1" applyFont="1" applyFill="1" applyBorder="1" applyAlignment="1">
      <alignment horizontal="center" vertical="center" wrapText="1"/>
    </xf>
    <xf numFmtId="0" fontId="3" fillId="0" borderId="2" xfId="0" applyNumberFormat="1" applyFont="1" applyFill="1" applyBorder="1" applyAlignment="1" applyProtection="1">
      <alignment horizontal="center" vertical="center" wrapText="1"/>
    </xf>
    <xf numFmtId="181" fontId="3" fillId="0" borderId="2" xfId="0"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180" fontId="3" fillId="0" borderId="3" xfId="0" applyNumberFormat="1" applyFont="1" applyFill="1" applyBorder="1" applyAlignment="1">
      <alignment horizontal="center" vertical="center" wrapText="1"/>
    </xf>
    <xf numFmtId="180" fontId="13" fillId="0" borderId="0" xfId="0" applyNumberFormat="1" applyFont="1" applyAlignment="1">
      <alignment horizontal="center" vertical="center" wrapText="1"/>
    </xf>
    <xf numFmtId="181" fontId="4" fillId="0" borderId="3"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180" fontId="14" fillId="0" borderId="3"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180" fontId="14" fillId="0" borderId="1" xfId="0" applyNumberFormat="1" applyFont="1" applyFill="1" applyBorder="1" applyAlignment="1">
      <alignment horizontal="center" vertical="center" wrapText="1"/>
    </xf>
    <xf numFmtId="180" fontId="15"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180" fontId="16" fillId="4"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180" fontId="3" fillId="0" borderId="1" xfId="0" applyNumberFormat="1" applyFont="1" applyBorder="1" applyAlignment="1">
      <alignment horizontal="center" vertical="center"/>
    </xf>
    <xf numFmtId="0" fontId="3" fillId="0" borderId="1" xfId="0" applyNumberFormat="1" applyFont="1" applyFill="1" applyBorder="1" applyAlignment="1" applyProtection="1">
      <alignment horizontal="center" vertical="center"/>
    </xf>
    <xf numFmtId="181" fontId="3" fillId="0" borderId="1" xfId="0" applyNumberFormat="1" applyFont="1" applyBorder="1" applyAlignment="1">
      <alignment horizontal="center" vertical="center"/>
    </xf>
    <xf numFmtId="181" fontId="4"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181" fontId="3" fillId="2" borderId="1" xfId="0" applyNumberFormat="1" applyFont="1" applyFill="1" applyBorder="1" applyAlignment="1">
      <alignment horizontal="center" vertical="center"/>
    </xf>
    <xf numFmtId="180" fontId="1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80" fontId="3" fillId="0" borderId="9" xfId="0" applyNumberFormat="1" applyFont="1" applyBorder="1" applyAlignment="1">
      <alignment horizontal="center" vertical="center" wrapText="1"/>
    </xf>
    <xf numFmtId="181" fontId="4" fillId="0" borderId="1" xfId="0" applyNumberFormat="1" applyFont="1" applyFill="1" applyBorder="1" applyAlignment="1">
      <alignment vertical="center" wrapText="1"/>
    </xf>
    <xf numFmtId="0" fontId="1" fillId="0" borderId="10" xfId="0" applyFont="1" applyBorder="1" applyAlignment="1">
      <alignment horizontal="center" vertical="center"/>
    </xf>
    <xf numFmtId="0" fontId="1" fillId="0" borderId="9" xfId="0" applyFont="1" applyBorder="1" applyAlignment="1">
      <alignment horizontal="center" vertical="center"/>
    </xf>
    <xf numFmtId="180" fontId="1" fillId="0" borderId="1" xfId="0" applyNumberFormat="1" applyFont="1" applyBorder="1" applyAlignment="1">
      <alignment horizontal="center" vertical="center"/>
    </xf>
    <xf numFmtId="181" fontId="1" fillId="0" borderId="1" xfId="0" applyNumberFormat="1" applyFont="1" applyBorder="1" applyAlignment="1">
      <alignment horizontal="center" vertical="center"/>
    </xf>
    <xf numFmtId="0" fontId="1" fillId="0" borderId="1" xfId="0" applyFont="1" applyFill="1" applyBorder="1" applyAlignment="1">
      <alignment horizontal="center" vertical="center"/>
    </xf>
    <xf numFmtId="181" fontId="1" fillId="0" borderId="1" xfId="0" applyNumberFormat="1" applyFont="1" applyFill="1" applyBorder="1" applyAlignment="1">
      <alignment horizontal="center" vertical="center"/>
    </xf>
    <xf numFmtId="0" fontId="1" fillId="0" borderId="0" xfId="0" applyFont="1" applyFill="1" applyAlignment="1">
      <alignment horizontal="center" vertical="center"/>
    </xf>
    <xf numFmtId="181" fontId="1" fillId="0" borderId="0" xfId="0" applyNumberFormat="1" applyFont="1" applyFill="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 9"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26"/>
  <sheetViews>
    <sheetView tabSelected="1" zoomScale="50" zoomScaleNormal="50" topLeftCell="A15" workbookViewId="0">
      <selection activeCell="P3" sqref="P$1:P$1048576"/>
    </sheetView>
  </sheetViews>
  <sheetFormatPr defaultColWidth="8.88888888888889" defaultRowHeight="22.2"/>
  <cols>
    <col min="1" max="1" width="8.74074074074074" style="17" customWidth="1"/>
    <col min="2" max="3" width="11.7777777777778" style="17" customWidth="1"/>
    <col min="4" max="4" width="10" style="17" customWidth="1"/>
    <col min="5" max="5" width="13.3333333333333" style="17" customWidth="1"/>
    <col min="6" max="6" width="9.36111111111111" style="17" customWidth="1"/>
    <col min="7" max="7" width="12.2222222222222" style="18" customWidth="1"/>
    <col min="8" max="8" width="34.4444444444444" style="17" customWidth="1"/>
    <col min="9" max="9" width="14.6666666666667" style="17" customWidth="1"/>
    <col min="10" max="10" width="16.4444444444444" style="17" customWidth="1"/>
    <col min="11" max="11" width="14.0740740740741" style="17" customWidth="1"/>
    <col min="12" max="13" width="16.1481481481481" style="19" customWidth="1"/>
    <col min="14" max="15" width="16.1481481481481" style="20" customWidth="1"/>
    <col min="16" max="16" width="13.7314814814815" style="19" customWidth="1"/>
    <col min="17" max="17" width="13.7314814814815" style="20" customWidth="1"/>
    <col min="18" max="18" width="19.3333333333333" style="20" customWidth="1"/>
    <col min="19" max="19" width="8.74074074074074" style="17" customWidth="1"/>
    <col min="20" max="20" width="30.3148148148148" style="17" customWidth="1"/>
    <col min="21" max="21" width="8.88888888888889" style="17"/>
    <col min="22" max="22" width="15.7777777777778" style="17"/>
    <col min="23" max="23" width="13.8888888888889" style="17"/>
    <col min="24" max="16384" width="8.88888888888889" style="17"/>
  </cols>
  <sheetData>
    <row r="1" ht="56" customHeight="1" spans="1:19">
      <c r="A1" s="21" t="s">
        <v>0</v>
      </c>
      <c r="B1" s="21"/>
      <c r="C1" s="21"/>
      <c r="D1" s="21"/>
      <c r="E1" s="21"/>
      <c r="F1" s="21"/>
      <c r="G1" s="22"/>
      <c r="H1" s="21"/>
      <c r="I1" s="21"/>
      <c r="J1" s="21"/>
      <c r="K1" s="23"/>
      <c r="L1" s="21"/>
      <c r="M1" s="21"/>
      <c r="N1" s="23"/>
      <c r="O1" s="23"/>
      <c r="P1" s="21"/>
      <c r="Q1" s="23"/>
      <c r="R1" s="23"/>
      <c r="S1" s="21"/>
    </row>
    <row r="2" s="7" customFormat="1" ht="42" customHeight="1" spans="1:19">
      <c r="A2" s="24" t="s">
        <v>1</v>
      </c>
      <c r="B2" s="24"/>
      <c r="C2" s="24"/>
      <c r="D2" s="24"/>
      <c r="E2" s="24"/>
      <c r="F2" s="24"/>
      <c r="G2" s="25"/>
      <c r="H2" s="24"/>
      <c r="I2" s="24"/>
      <c r="J2" s="24"/>
      <c r="K2" s="24"/>
      <c r="L2" s="24"/>
      <c r="M2" s="24"/>
      <c r="N2" s="26"/>
      <c r="O2" s="26"/>
      <c r="P2" s="24"/>
      <c r="Q2" s="26"/>
      <c r="R2" s="26"/>
      <c r="S2" s="24"/>
    </row>
    <row r="3" s="8" customFormat="1" ht="48" customHeight="1" spans="1:19">
      <c r="A3" s="27" t="s">
        <v>2</v>
      </c>
      <c r="B3" s="27" t="s">
        <v>3</v>
      </c>
      <c r="C3" s="27" t="s">
        <v>4</v>
      </c>
      <c r="D3" s="27" t="s">
        <v>5</v>
      </c>
      <c r="E3" s="27" t="s">
        <v>6</v>
      </c>
      <c r="F3" s="27" t="s">
        <v>7</v>
      </c>
      <c r="G3" s="28" t="s">
        <v>8</v>
      </c>
      <c r="H3" s="27" t="s">
        <v>9</v>
      </c>
      <c r="I3" s="27" t="s">
        <v>10</v>
      </c>
      <c r="J3" s="27"/>
      <c r="K3" s="27"/>
      <c r="L3" s="27"/>
      <c r="M3" s="29" t="s">
        <v>11</v>
      </c>
      <c r="N3" s="30" t="s">
        <v>12</v>
      </c>
      <c r="O3" s="30" t="s">
        <v>13</v>
      </c>
      <c r="P3" s="27" t="s">
        <v>14</v>
      </c>
      <c r="Q3" s="30" t="s">
        <v>15</v>
      </c>
      <c r="R3" s="30" t="s">
        <v>16</v>
      </c>
      <c r="S3" s="27" t="s">
        <v>17</v>
      </c>
    </row>
    <row r="4" s="8" customFormat="1" ht="79" customHeight="1" spans="1:19">
      <c r="A4" s="27"/>
      <c r="B4" s="27"/>
      <c r="C4" s="27"/>
      <c r="D4" s="27"/>
      <c r="E4" s="27"/>
      <c r="F4" s="27"/>
      <c r="G4" s="28"/>
      <c r="H4" s="27"/>
      <c r="I4" s="27" t="s">
        <v>18</v>
      </c>
      <c r="J4" s="27" t="s">
        <v>19</v>
      </c>
      <c r="K4" s="27" t="s">
        <v>20</v>
      </c>
      <c r="L4" s="27" t="s">
        <v>21</v>
      </c>
      <c r="M4" s="31"/>
      <c r="N4" s="32"/>
      <c r="O4" s="32"/>
      <c r="P4" s="27"/>
      <c r="Q4" s="32"/>
      <c r="R4" s="32"/>
      <c r="S4" s="27"/>
    </row>
    <row r="5" s="9" customFormat="1" ht="130" customHeight="1" spans="1:19">
      <c r="A5" s="33">
        <v>1</v>
      </c>
      <c r="B5" s="34" t="s">
        <v>22</v>
      </c>
      <c r="C5" s="34" t="s">
        <v>23</v>
      </c>
      <c r="D5" s="33" t="s">
        <v>24</v>
      </c>
      <c r="E5" s="35" t="s">
        <v>25</v>
      </c>
      <c r="F5" s="36" t="s">
        <v>26</v>
      </c>
      <c r="G5" s="37">
        <v>140</v>
      </c>
      <c r="H5" s="38" t="s">
        <v>27</v>
      </c>
      <c r="I5" s="39">
        <v>30</v>
      </c>
      <c r="J5" s="34">
        <v>191193</v>
      </c>
      <c r="K5" s="40">
        <f t="shared" ref="K5:K31" si="0">J5/G5</f>
        <v>1365.66428571429</v>
      </c>
      <c r="L5" s="41">
        <f t="shared" ref="L5:L68" si="1">K5*(100-I5)/86</f>
        <v>1111.58720930233</v>
      </c>
      <c r="M5" s="41">
        <v>995.13</v>
      </c>
      <c r="N5" s="41">
        <f t="shared" ref="N5:N68" si="2">L5-M5</f>
        <v>116.457209302326</v>
      </c>
      <c r="O5" s="42">
        <f t="shared" ref="O5:O68" si="3">N5/M5*100</f>
        <v>11.7027131432402</v>
      </c>
      <c r="P5" s="33" t="s">
        <v>28</v>
      </c>
      <c r="Q5" s="41">
        <v>44.3524386734726</v>
      </c>
      <c r="R5" s="41">
        <f>G5*Q5</f>
        <v>6209.34141428616</v>
      </c>
      <c r="S5" s="33"/>
    </row>
    <row r="6" s="9" customFormat="1" ht="130" customHeight="1" spans="1:19">
      <c r="A6" s="33">
        <v>2</v>
      </c>
      <c r="B6" s="34" t="s">
        <v>22</v>
      </c>
      <c r="C6" s="34" t="s">
        <v>23</v>
      </c>
      <c r="D6" s="33" t="s">
        <v>24</v>
      </c>
      <c r="E6" s="43" t="s">
        <v>29</v>
      </c>
      <c r="F6" s="36" t="s">
        <v>26</v>
      </c>
      <c r="G6" s="37">
        <v>179</v>
      </c>
      <c r="H6" s="38" t="s">
        <v>27</v>
      </c>
      <c r="I6" s="39">
        <v>30</v>
      </c>
      <c r="J6" s="34">
        <v>300312</v>
      </c>
      <c r="K6" s="40">
        <f t="shared" si="0"/>
        <v>1677.72067039106</v>
      </c>
      <c r="L6" s="41">
        <f t="shared" si="1"/>
        <v>1365.58659217877</v>
      </c>
      <c r="M6" s="41">
        <v>995.13</v>
      </c>
      <c r="N6" s="41">
        <f t="shared" si="2"/>
        <v>370.456592178771</v>
      </c>
      <c r="O6" s="42">
        <f t="shared" si="3"/>
        <v>37.226954486225</v>
      </c>
      <c r="P6" s="33" t="s">
        <v>28</v>
      </c>
      <c r="Q6" s="41">
        <v>44.3524386734726</v>
      </c>
      <c r="R6" s="41">
        <f t="shared" ref="R6:R69" si="4">G6*Q6</f>
        <v>7939.0865225516</v>
      </c>
      <c r="S6" s="33"/>
    </row>
    <row r="7" s="9" customFormat="1" ht="130" customHeight="1" spans="1:19">
      <c r="A7" s="33">
        <v>3</v>
      </c>
      <c r="B7" s="34" t="s">
        <v>22</v>
      </c>
      <c r="C7" s="34" t="s">
        <v>23</v>
      </c>
      <c r="D7" s="33" t="s">
        <v>24</v>
      </c>
      <c r="E7" s="35" t="s">
        <v>30</v>
      </c>
      <c r="F7" s="36" t="s">
        <v>26</v>
      </c>
      <c r="G7" s="37">
        <v>154</v>
      </c>
      <c r="H7" s="38" t="s">
        <v>27</v>
      </c>
      <c r="I7" s="39">
        <v>30</v>
      </c>
      <c r="J7" s="34">
        <v>236860</v>
      </c>
      <c r="K7" s="40">
        <f t="shared" si="0"/>
        <v>1538.05194805195</v>
      </c>
      <c r="L7" s="41">
        <f t="shared" si="1"/>
        <v>1251.90274841438</v>
      </c>
      <c r="M7" s="41">
        <v>995.13</v>
      </c>
      <c r="N7" s="41">
        <f t="shared" si="2"/>
        <v>256.772748414376</v>
      </c>
      <c r="O7" s="42">
        <f t="shared" si="3"/>
        <v>25.8029351355478</v>
      </c>
      <c r="P7" s="33" t="s">
        <v>28</v>
      </c>
      <c r="Q7" s="41">
        <v>44.3524386734726</v>
      </c>
      <c r="R7" s="41">
        <f t="shared" si="4"/>
        <v>6830.27555571478</v>
      </c>
      <c r="S7" s="33"/>
    </row>
    <row r="8" s="9" customFormat="1" ht="130" customHeight="1" spans="1:19">
      <c r="A8" s="33">
        <v>4</v>
      </c>
      <c r="B8" s="34" t="s">
        <v>22</v>
      </c>
      <c r="C8" s="34" t="s">
        <v>23</v>
      </c>
      <c r="D8" s="33" t="s">
        <v>24</v>
      </c>
      <c r="E8" s="35" t="s">
        <v>31</v>
      </c>
      <c r="F8" s="36" t="s">
        <v>26</v>
      </c>
      <c r="G8" s="37">
        <v>179</v>
      </c>
      <c r="H8" s="38" t="s">
        <v>27</v>
      </c>
      <c r="I8" s="39">
        <v>30</v>
      </c>
      <c r="J8" s="34">
        <v>283671</v>
      </c>
      <c r="K8" s="40">
        <f t="shared" si="0"/>
        <v>1584.75418994413</v>
      </c>
      <c r="L8" s="41">
        <f t="shared" si="1"/>
        <v>1289.91620111732</v>
      </c>
      <c r="M8" s="41">
        <v>995.13</v>
      </c>
      <c r="N8" s="41">
        <f t="shared" si="2"/>
        <v>294.786201117318</v>
      </c>
      <c r="O8" s="42">
        <f t="shared" si="3"/>
        <v>29.622883554643</v>
      </c>
      <c r="P8" s="33" t="s">
        <v>28</v>
      </c>
      <c r="Q8" s="41">
        <v>44.3524386734726</v>
      </c>
      <c r="R8" s="41">
        <f t="shared" si="4"/>
        <v>7939.0865225516</v>
      </c>
      <c r="S8" s="33"/>
    </row>
    <row r="9" s="9" customFormat="1" ht="130" customHeight="1" spans="1:19">
      <c r="A9" s="33">
        <v>5</v>
      </c>
      <c r="B9" s="34" t="s">
        <v>22</v>
      </c>
      <c r="C9" s="34" t="s">
        <v>23</v>
      </c>
      <c r="D9" s="33" t="s">
        <v>24</v>
      </c>
      <c r="E9" s="35" t="s">
        <v>32</v>
      </c>
      <c r="F9" s="36" t="s">
        <v>26</v>
      </c>
      <c r="G9" s="37">
        <v>220</v>
      </c>
      <c r="H9" s="38" t="s">
        <v>27</v>
      </c>
      <c r="I9" s="39">
        <v>30</v>
      </c>
      <c r="J9" s="34">
        <v>366079</v>
      </c>
      <c r="K9" s="40">
        <f t="shared" si="0"/>
        <v>1663.99545454545</v>
      </c>
      <c r="L9" s="41">
        <f t="shared" si="1"/>
        <v>1354.41490486258</v>
      </c>
      <c r="M9" s="41">
        <v>995.13</v>
      </c>
      <c r="N9" s="41">
        <f t="shared" si="2"/>
        <v>359.284904862579</v>
      </c>
      <c r="O9" s="42">
        <f t="shared" si="3"/>
        <v>36.1043185174379</v>
      </c>
      <c r="P9" s="33" t="s">
        <v>28</v>
      </c>
      <c r="Q9" s="41">
        <v>44.3524386734726</v>
      </c>
      <c r="R9" s="41">
        <f t="shared" si="4"/>
        <v>9757.53650816397</v>
      </c>
      <c r="S9" s="33"/>
    </row>
    <row r="10" s="9" customFormat="1" ht="130" customHeight="1" spans="1:19">
      <c r="A10" s="33">
        <v>6</v>
      </c>
      <c r="B10" s="34" t="s">
        <v>22</v>
      </c>
      <c r="C10" s="34" t="s">
        <v>23</v>
      </c>
      <c r="D10" s="33" t="s">
        <v>24</v>
      </c>
      <c r="E10" s="44" t="s">
        <v>33</v>
      </c>
      <c r="F10" s="36" t="s">
        <v>26</v>
      </c>
      <c r="G10" s="37">
        <v>100</v>
      </c>
      <c r="H10" s="38" t="s">
        <v>27</v>
      </c>
      <c r="I10" s="39">
        <v>30</v>
      </c>
      <c r="J10" s="34">
        <v>156506</v>
      </c>
      <c r="K10" s="40">
        <f t="shared" si="0"/>
        <v>1565.06</v>
      </c>
      <c r="L10" s="41">
        <f t="shared" si="1"/>
        <v>1273.88604651163</v>
      </c>
      <c r="M10" s="41">
        <v>995.13</v>
      </c>
      <c r="N10" s="41">
        <f t="shared" si="2"/>
        <v>278.756046511628</v>
      </c>
      <c r="O10" s="42">
        <f t="shared" si="3"/>
        <v>28.0120232041671</v>
      </c>
      <c r="P10" s="33" t="s">
        <v>28</v>
      </c>
      <c r="Q10" s="41">
        <v>44.3524386734726</v>
      </c>
      <c r="R10" s="41">
        <f t="shared" si="4"/>
        <v>4435.24386734726</v>
      </c>
      <c r="S10" s="33"/>
    </row>
    <row r="11" s="9" customFormat="1" ht="130" customHeight="1" spans="1:19">
      <c r="A11" s="33">
        <v>7</v>
      </c>
      <c r="B11" s="34" t="s">
        <v>22</v>
      </c>
      <c r="C11" s="34" t="s">
        <v>23</v>
      </c>
      <c r="D11" s="33" t="s">
        <v>24</v>
      </c>
      <c r="E11" s="43" t="s">
        <v>34</v>
      </c>
      <c r="F11" s="36" t="s">
        <v>26</v>
      </c>
      <c r="G11" s="37">
        <v>113</v>
      </c>
      <c r="H11" s="38" t="s">
        <v>27</v>
      </c>
      <c r="I11" s="39">
        <v>30</v>
      </c>
      <c r="J11" s="34">
        <v>152171</v>
      </c>
      <c r="K11" s="40">
        <f t="shared" si="0"/>
        <v>1346.64601769911</v>
      </c>
      <c r="L11" s="41">
        <f t="shared" si="1"/>
        <v>1096.10722370858</v>
      </c>
      <c r="M11" s="41">
        <v>995.13</v>
      </c>
      <c r="N11" s="41">
        <f t="shared" si="2"/>
        <v>100.977223708582</v>
      </c>
      <c r="O11" s="42">
        <f t="shared" si="3"/>
        <v>10.1471389374837</v>
      </c>
      <c r="P11" s="33" t="s">
        <v>28</v>
      </c>
      <c r="Q11" s="41">
        <v>44.3524386734726</v>
      </c>
      <c r="R11" s="41">
        <f t="shared" si="4"/>
        <v>5011.8255701024</v>
      </c>
      <c r="S11" s="33"/>
    </row>
    <row r="12" s="9" customFormat="1" ht="130" customHeight="1" spans="1:19">
      <c r="A12" s="33">
        <v>8</v>
      </c>
      <c r="B12" s="34" t="s">
        <v>22</v>
      </c>
      <c r="C12" s="34" t="s">
        <v>23</v>
      </c>
      <c r="D12" s="33" t="s">
        <v>24</v>
      </c>
      <c r="E12" s="33" t="s">
        <v>35</v>
      </c>
      <c r="F12" s="36" t="s">
        <v>26</v>
      </c>
      <c r="G12" s="37">
        <v>150</v>
      </c>
      <c r="H12" s="38" t="s">
        <v>27</v>
      </c>
      <c r="I12" s="39">
        <v>30</v>
      </c>
      <c r="J12" s="34">
        <v>226926</v>
      </c>
      <c r="K12" s="40">
        <f t="shared" si="0"/>
        <v>1512.84</v>
      </c>
      <c r="L12" s="41">
        <f t="shared" si="1"/>
        <v>1231.38139534884</v>
      </c>
      <c r="M12" s="41">
        <v>995.13</v>
      </c>
      <c r="N12" s="41">
        <f t="shared" si="2"/>
        <v>236.251395348837</v>
      </c>
      <c r="O12" s="42">
        <f t="shared" si="3"/>
        <v>23.7407570215788</v>
      </c>
      <c r="P12" s="33" t="s">
        <v>28</v>
      </c>
      <c r="Q12" s="41">
        <v>44.3524386734726</v>
      </c>
      <c r="R12" s="41">
        <f t="shared" si="4"/>
        <v>6652.86580102089</v>
      </c>
      <c r="S12" s="33"/>
    </row>
    <row r="13" s="9" customFormat="1" ht="130" customHeight="1" spans="1:19">
      <c r="A13" s="33">
        <v>9</v>
      </c>
      <c r="B13" s="34" t="s">
        <v>22</v>
      </c>
      <c r="C13" s="34" t="s">
        <v>23</v>
      </c>
      <c r="D13" s="33" t="s">
        <v>24</v>
      </c>
      <c r="E13" s="33" t="s">
        <v>36</v>
      </c>
      <c r="F13" s="36" t="s">
        <v>26</v>
      </c>
      <c r="G13" s="37">
        <v>140</v>
      </c>
      <c r="H13" s="38" t="s">
        <v>27</v>
      </c>
      <c r="I13" s="39">
        <v>30</v>
      </c>
      <c r="J13" s="34">
        <v>204692</v>
      </c>
      <c r="K13" s="40">
        <f t="shared" si="0"/>
        <v>1462.08571428571</v>
      </c>
      <c r="L13" s="41">
        <f t="shared" si="1"/>
        <v>1190.06976744186</v>
      </c>
      <c r="M13" s="41">
        <v>995.13</v>
      </c>
      <c r="N13" s="41">
        <f t="shared" si="2"/>
        <v>194.93976744186</v>
      </c>
      <c r="O13" s="42">
        <f t="shared" si="3"/>
        <v>19.5893770102258</v>
      </c>
      <c r="P13" s="33" t="s">
        <v>28</v>
      </c>
      <c r="Q13" s="41">
        <v>44.3524386734726</v>
      </c>
      <c r="R13" s="41">
        <f t="shared" si="4"/>
        <v>6209.34141428616</v>
      </c>
      <c r="S13" s="33"/>
    </row>
    <row r="14" s="9" customFormat="1" ht="130" customHeight="1" spans="1:19">
      <c r="A14" s="33">
        <v>10</v>
      </c>
      <c r="B14" s="34" t="s">
        <v>22</v>
      </c>
      <c r="C14" s="34" t="s">
        <v>23</v>
      </c>
      <c r="D14" s="33" t="s">
        <v>24</v>
      </c>
      <c r="E14" s="33" t="s">
        <v>37</v>
      </c>
      <c r="F14" s="36" t="s">
        <v>26</v>
      </c>
      <c r="G14" s="37">
        <v>100</v>
      </c>
      <c r="H14" s="38" t="s">
        <v>27</v>
      </c>
      <c r="I14" s="39">
        <v>30</v>
      </c>
      <c r="J14" s="34">
        <v>150882</v>
      </c>
      <c r="K14" s="40">
        <f t="shared" si="0"/>
        <v>1508.82</v>
      </c>
      <c r="L14" s="41">
        <f t="shared" si="1"/>
        <v>1228.10930232558</v>
      </c>
      <c r="M14" s="41">
        <v>995.13</v>
      </c>
      <c r="N14" s="41">
        <f t="shared" si="2"/>
        <v>232.979302325581</v>
      </c>
      <c r="O14" s="42">
        <f t="shared" si="3"/>
        <v>23.4119464115826</v>
      </c>
      <c r="P14" s="33" t="s">
        <v>28</v>
      </c>
      <c r="Q14" s="41">
        <v>44.3524386734726</v>
      </c>
      <c r="R14" s="41">
        <f t="shared" si="4"/>
        <v>4435.24386734726</v>
      </c>
      <c r="S14" s="33"/>
    </row>
    <row r="15" s="9" customFormat="1" ht="130" customHeight="1" spans="1:19">
      <c r="A15" s="33">
        <v>11</v>
      </c>
      <c r="B15" s="34" t="s">
        <v>22</v>
      </c>
      <c r="C15" s="34" t="s">
        <v>23</v>
      </c>
      <c r="D15" s="33" t="s">
        <v>24</v>
      </c>
      <c r="E15" s="33" t="s">
        <v>38</v>
      </c>
      <c r="F15" s="36" t="s">
        <v>26</v>
      </c>
      <c r="G15" s="37">
        <v>180</v>
      </c>
      <c r="H15" s="38" t="s">
        <v>27</v>
      </c>
      <c r="I15" s="39">
        <v>30</v>
      </c>
      <c r="J15" s="34">
        <v>270993</v>
      </c>
      <c r="K15" s="40">
        <f t="shared" si="0"/>
        <v>1505.51666666667</v>
      </c>
      <c r="L15" s="41">
        <f t="shared" si="1"/>
        <v>1225.42054263566</v>
      </c>
      <c r="M15" s="41">
        <v>995.13</v>
      </c>
      <c r="N15" s="41">
        <f t="shared" si="2"/>
        <v>230.290542635659</v>
      </c>
      <c r="O15" s="42">
        <f t="shared" si="3"/>
        <v>23.1417546085093</v>
      </c>
      <c r="P15" s="33" t="s">
        <v>28</v>
      </c>
      <c r="Q15" s="41">
        <v>44.3524386734726</v>
      </c>
      <c r="R15" s="41">
        <f t="shared" si="4"/>
        <v>7983.43896122507</v>
      </c>
      <c r="S15" s="33"/>
    </row>
    <row r="16" s="9" customFormat="1" ht="130" customHeight="1" spans="1:19">
      <c r="A16" s="33">
        <v>12</v>
      </c>
      <c r="B16" s="34" t="s">
        <v>22</v>
      </c>
      <c r="C16" s="34" t="s">
        <v>23</v>
      </c>
      <c r="D16" s="33" t="s">
        <v>24</v>
      </c>
      <c r="E16" s="33" t="s">
        <v>39</v>
      </c>
      <c r="F16" s="36" t="s">
        <v>26</v>
      </c>
      <c r="G16" s="37">
        <v>200</v>
      </c>
      <c r="H16" s="38" t="s">
        <v>27</v>
      </c>
      <c r="I16" s="39">
        <v>30</v>
      </c>
      <c r="J16" s="34">
        <v>316113</v>
      </c>
      <c r="K16" s="40">
        <f t="shared" si="0"/>
        <v>1580.565</v>
      </c>
      <c r="L16" s="41">
        <f t="shared" si="1"/>
        <v>1286.50639534884</v>
      </c>
      <c r="M16" s="41">
        <v>995.13</v>
      </c>
      <c r="N16" s="41">
        <f t="shared" si="2"/>
        <v>291.376395348837</v>
      </c>
      <c r="O16" s="42">
        <f t="shared" si="3"/>
        <v>29.2802342758069</v>
      </c>
      <c r="P16" s="33" t="s">
        <v>28</v>
      </c>
      <c r="Q16" s="41">
        <v>44.3524386734726</v>
      </c>
      <c r="R16" s="41">
        <f t="shared" si="4"/>
        <v>8870.48773469452</v>
      </c>
      <c r="S16" s="33"/>
    </row>
    <row r="17" s="9" customFormat="1" ht="130" customHeight="1" spans="1:19">
      <c r="A17" s="33">
        <v>13</v>
      </c>
      <c r="B17" s="34" t="s">
        <v>22</v>
      </c>
      <c r="C17" s="34" t="s">
        <v>23</v>
      </c>
      <c r="D17" s="33" t="s">
        <v>24</v>
      </c>
      <c r="E17" s="33" t="s">
        <v>40</v>
      </c>
      <c r="F17" s="36" t="s">
        <v>26</v>
      </c>
      <c r="G17" s="37">
        <v>102</v>
      </c>
      <c r="H17" s="38" t="s">
        <v>27</v>
      </c>
      <c r="I17" s="39">
        <v>30</v>
      </c>
      <c r="J17" s="34">
        <v>153248</v>
      </c>
      <c r="K17" s="40">
        <f t="shared" si="0"/>
        <v>1502.43137254902</v>
      </c>
      <c r="L17" s="41">
        <f t="shared" si="1"/>
        <v>1222.90925672595</v>
      </c>
      <c r="M17" s="41">
        <v>995.13</v>
      </c>
      <c r="N17" s="41">
        <f t="shared" si="2"/>
        <v>227.779256725946</v>
      </c>
      <c r="O17" s="42">
        <f t="shared" si="3"/>
        <v>22.8893970361607</v>
      </c>
      <c r="P17" s="33" t="s">
        <v>28</v>
      </c>
      <c r="Q17" s="41">
        <v>44.3524386734726</v>
      </c>
      <c r="R17" s="41">
        <f t="shared" si="4"/>
        <v>4523.9487446942</v>
      </c>
      <c r="S17" s="33"/>
    </row>
    <row r="18" s="9" customFormat="1" ht="130" customHeight="1" spans="1:19">
      <c r="A18" s="33">
        <v>14</v>
      </c>
      <c r="B18" s="34" t="s">
        <v>22</v>
      </c>
      <c r="C18" s="34" t="s">
        <v>23</v>
      </c>
      <c r="D18" s="33" t="s">
        <v>24</v>
      </c>
      <c r="E18" s="33" t="s">
        <v>41</v>
      </c>
      <c r="F18" s="36" t="s">
        <v>26</v>
      </c>
      <c r="G18" s="37">
        <v>102</v>
      </c>
      <c r="H18" s="38" t="s">
        <v>27</v>
      </c>
      <c r="I18" s="39">
        <v>30</v>
      </c>
      <c r="J18" s="34">
        <v>148805</v>
      </c>
      <c r="K18" s="40">
        <f t="shared" si="0"/>
        <v>1458.87254901961</v>
      </c>
      <c r="L18" s="41">
        <f t="shared" si="1"/>
        <v>1187.4544003648</v>
      </c>
      <c r="M18" s="41">
        <v>995.13</v>
      </c>
      <c r="N18" s="41">
        <f t="shared" si="2"/>
        <v>192.324400364797</v>
      </c>
      <c r="O18" s="42">
        <f t="shared" si="3"/>
        <v>19.3265603855574</v>
      </c>
      <c r="P18" s="33" t="s">
        <v>28</v>
      </c>
      <c r="Q18" s="41">
        <v>44.3524386734726</v>
      </c>
      <c r="R18" s="41">
        <f t="shared" si="4"/>
        <v>4523.9487446942</v>
      </c>
      <c r="S18" s="33"/>
    </row>
    <row r="19" s="9" customFormat="1" ht="130" customHeight="1" spans="1:19">
      <c r="A19" s="33">
        <v>15</v>
      </c>
      <c r="B19" s="34" t="s">
        <v>22</v>
      </c>
      <c r="C19" s="34" t="s">
        <v>23</v>
      </c>
      <c r="D19" s="33" t="s">
        <v>24</v>
      </c>
      <c r="E19" s="33" t="s">
        <v>42</v>
      </c>
      <c r="F19" s="36" t="s">
        <v>26</v>
      </c>
      <c r="G19" s="37">
        <v>187</v>
      </c>
      <c r="H19" s="38" t="s">
        <v>27</v>
      </c>
      <c r="I19" s="39">
        <v>30</v>
      </c>
      <c r="J19" s="34">
        <v>301302</v>
      </c>
      <c r="K19" s="40">
        <f t="shared" si="0"/>
        <v>1611.24064171123</v>
      </c>
      <c r="L19" s="41">
        <f t="shared" si="1"/>
        <v>1311.47494092775</v>
      </c>
      <c r="M19" s="41">
        <v>995.13</v>
      </c>
      <c r="N19" s="41">
        <f t="shared" si="2"/>
        <v>316.344940927745</v>
      </c>
      <c r="O19" s="42">
        <f t="shared" si="3"/>
        <v>31.7893080228458</v>
      </c>
      <c r="P19" s="33" t="s">
        <v>28</v>
      </c>
      <c r="Q19" s="41">
        <v>44.3524386734726</v>
      </c>
      <c r="R19" s="41">
        <f t="shared" si="4"/>
        <v>8293.90603193938</v>
      </c>
      <c r="S19" s="33"/>
    </row>
    <row r="20" s="9" customFormat="1" ht="130" customHeight="1" spans="1:19">
      <c r="A20" s="33">
        <v>16</v>
      </c>
      <c r="B20" s="34" t="s">
        <v>22</v>
      </c>
      <c r="C20" s="34" t="s">
        <v>23</v>
      </c>
      <c r="D20" s="33" t="s">
        <v>24</v>
      </c>
      <c r="E20" s="33" t="s">
        <v>43</v>
      </c>
      <c r="F20" s="36" t="s">
        <v>26</v>
      </c>
      <c r="G20" s="37">
        <v>245</v>
      </c>
      <c r="H20" s="38" t="s">
        <v>27</v>
      </c>
      <c r="I20" s="39">
        <v>30</v>
      </c>
      <c r="J20" s="34">
        <v>357901</v>
      </c>
      <c r="K20" s="40">
        <f t="shared" si="0"/>
        <v>1460.82040816327</v>
      </c>
      <c r="L20" s="41">
        <f t="shared" si="1"/>
        <v>1189.03986710963</v>
      </c>
      <c r="M20" s="41">
        <v>995.13</v>
      </c>
      <c r="N20" s="41">
        <f t="shared" si="2"/>
        <v>193.909867109635</v>
      </c>
      <c r="O20" s="45">
        <f t="shared" si="3"/>
        <v>19.4858829609834</v>
      </c>
      <c r="P20" s="33" t="s">
        <v>28</v>
      </c>
      <c r="Q20" s="41">
        <v>44.3524386734726</v>
      </c>
      <c r="R20" s="41">
        <f t="shared" si="4"/>
        <v>10866.3474750008</v>
      </c>
      <c r="S20" s="33"/>
    </row>
    <row r="21" s="9" customFormat="1" ht="130" customHeight="1" spans="1:19">
      <c r="A21" s="33">
        <v>17</v>
      </c>
      <c r="B21" s="34" t="s">
        <v>22</v>
      </c>
      <c r="C21" s="34" t="s">
        <v>23</v>
      </c>
      <c r="D21" s="33" t="s">
        <v>24</v>
      </c>
      <c r="E21" s="33" t="s">
        <v>44</v>
      </c>
      <c r="F21" s="36" t="s">
        <v>26</v>
      </c>
      <c r="G21" s="37">
        <v>239</v>
      </c>
      <c r="H21" s="38" t="s">
        <v>27</v>
      </c>
      <c r="I21" s="39">
        <v>30</v>
      </c>
      <c r="J21" s="34">
        <v>324651</v>
      </c>
      <c r="K21" s="40">
        <f t="shared" si="0"/>
        <v>1358.37238493724</v>
      </c>
      <c r="L21" s="41">
        <f t="shared" si="1"/>
        <v>1105.65194122798</v>
      </c>
      <c r="M21" s="41">
        <v>995.13</v>
      </c>
      <c r="N21" s="41">
        <f t="shared" si="2"/>
        <v>110.521941227985</v>
      </c>
      <c r="O21" s="42">
        <f t="shared" si="3"/>
        <v>11.1062817147493</v>
      </c>
      <c r="P21" s="33" t="s">
        <v>28</v>
      </c>
      <c r="Q21" s="41">
        <v>44.3524386734726</v>
      </c>
      <c r="R21" s="41">
        <f t="shared" si="4"/>
        <v>10600.23284296</v>
      </c>
      <c r="S21" s="33"/>
    </row>
    <row r="22" s="9" customFormat="1" ht="130" customHeight="1" spans="1:19">
      <c r="A22" s="33">
        <v>18</v>
      </c>
      <c r="B22" s="34" t="s">
        <v>22</v>
      </c>
      <c r="C22" s="34" t="s">
        <v>23</v>
      </c>
      <c r="D22" s="33" t="s">
        <v>24</v>
      </c>
      <c r="E22" s="33" t="s">
        <v>45</v>
      </c>
      <c r="F22" s="36" t="s">
        <v>26</v>
      </c>
      <c r="G22" s="37">
        <v>121</v>
      </c>
      <c r="H22" s="38" t="s">
        <v>27</v>
      </c>
      <c r="I22" s="39">
        <v>30</v>
      </c>
      <c r="J22" s="34">
        <v>180882</v>
      </c>
      <c r="K22" s="40">
        <f t="shared" si="0"/>
        <v>1494.89256198347</v>
      </c>
      <c r="L22" s="41">
        <f t="shared" si="1"/>
        <v>1216.77301556794</v>
      </c>
      <c r="M22" s="41">
        <v>995.13</v>
      </c>
      <c r="N22" s="41">
        <f t="shared" si="2"/>
        <v>221.643015567941</v>
      </c>
      <c r="O22" s="42">
        <f t="shared" si="3"/>
        <v>22.2727699464333</v>
      </c>
      <c r="P22" s="33" t="s">
        <v>28</v>
      </c>
      <c r="Q22" s="41">
        <v>44.3524386734726</v>
      </c>
      <c r="R22" s="41">
        <f t="shared" si="4"/>
        <v>5366.64507949018</v>
      </c>
      <c r="S22" s="33"/>
    </row>
    <row r="23" s="9" customFormat="1" ht="130" customHeight="1" spans="1:19">
      <c r="A23" s="33">
        <v>19</v>
      </c>
      <c r="B23" s="34" t="s">
        <v>22</v>
      </c>
      <c r="C23" s="34" t="s">
        <v>23</v>
      </c>
      <c r="D23" s="33" t="s">
        <v>24</v>
      </c>
      <c r="E23" s="46" t="s">
        <v>46</v>
      </c>
      <c r="F23" s="36" t="s">
        <v>26</v>
      </c>
      <c r="G23" s="37">
        <v>102</v>
      </c>
      <c r="H23" s="38" t="s">
        <v>27</v>
      </c>
      <c r="I23" s="39">
        <v>30</v>
      </c>
      <c r="J23" s="34">
        <v>159642</v>
      </c>
      <c r="K23" s="40">
        <f t="shared" si="0"/>
        <v>1565.11764705882</v>
      </c>
      <c r="L23" s="41">
        <f t="shared" si="1"/>
        <v>1273.93296853625</v>
      </c>
      <c r="M23" s="41">
        <v>995.13</v>
      </c>
      <c r="N23" s="41">
        <f t="shared" si="2"/>
        <v>278.802968536252</v>
      </c>
      <c r="O23" s="42">
        <f t="shared" si="3"/>
        <v>28.0167383694845</v>
      </c>
      <c r="P23" s="33" t="s">
        <v>28</v>
      </c>
      <c r="Q23" s="41">
        <v>44.3524386734726</v>
      </c>
      <c r="R23" s="41">
        <f t="shared" si="4"/>
        <v>4523.9487446942</v>
      </c>
      <c r="S23" s="33"/>
    </row>
    <row r="24" s="9" customFormat="1" ht="130" customHeight="1" spans="1:19">
      <c r="A24" s="33">
        <v>20</v>
      </c>
      <c r="B24" s="34" t="s">
        <v>22</v>
      </c>
      <c r="C24" s="34" t="s">
        <v>23</v>
      </c>
      <c r="D24" s="33" t="s">
        <v>24</v>
      </c>
      <c r="E24" s="44" t="s">
        <v>47</v>
      </c>
      <c r="F24" s="36" t="s">
        <v>26</v>
      </c>
      <c r="G24" s="37">
        <v>102</v>
      </c>
      <c r="H24" s="38" t="s">
        <v>27</v>
      </c>
      <c r="I24" s="39">
        <v>30</v>
      </c>
      <c r="J24" s="34">
        <v>161352</v>
      </c>
      <c r="K24" s="40">
        <f t="shared" si="0"/>
        <v>1581.88235294118</v>
      </c>
      <c r="L24" s="41">
        <f t="shared" si="1"/>
        <v>1287.57865937073</v>
      </c>
      <c r="M24" s="41">
        <v>995.13</v>
      </c>
      <c r="N24" s="41">
        <f t="shared" si="2"/>
        <v>292.448659370725</v>
      </c>
      <c r="O24" s="42">
        <f t="shared" si="3"/>
        <v>29.3879854260976</v>
      </c>
      <c r="P24" s="33" t="s">
        <v>28</v>
      </c>
      <c r="Q24" s="41">
        <v>44.3524386734726</v>
      </c>
      <c r="R24" s="41">
        <f t="shared" si="4"/>
        <v>4523.9487446942</v>
      </c>
      <c r="S24" s="33"/>
    </row>
    <row r="25" s="9" customFormat="1" ht="130" customHeight="1" spans="1:19">
      <c r="A25" s="33">
        <v>21</v>
      </c>
      <c r="B25" s="34" t="s">
        <v>22</v>
      </c>
      <c r="C25" s="34" t="s">
        <v>23</v>
      </c>
      <c r="D25" s="33" t="s">
        <v>24</v>
      </c>
      <c r="E25" s="35" t="s">
        <v>48</v>
      </c>
      <c r="F25" s="36" t="s">
        <v>26</v>
      </c>
      <c r="G25" s="37">
        <v>100</v>
      </c>
      <c r="H25" s="38" t="s">
        <v>27</v>
      </c>
      <c r="I25" s="39">
        <v>30</v>
      </c>
      <c r="J25" s="34">
        <v>158440</v>
      </c>
      <c r="K25" s="40">
        <f t="shared" si="0"/>
        <v>1584.4</v>
      </c>
      <c r="L25" s="41">
        <f t="shared" si="1"/>
        <v>1289.62790697674</v>
      </c>
      <c r="M25" s="41">
        <v>995.13</v>
      </c>
      <c r="N25" s="41">
        <f t="shared" si="2"/>
        <v>294.497906976744</v>
      </c>
      <c r="O25" s="42">
        <f t="shared" si="3"/>
        <v>29.5939130542486</v>
      </c>
      <c r="P25" s="33" t="s">
        <v>28</v>
      </c>
      <c r="Q25" s="41">
        <v>44.3524386734726</v>
      </c>
      <c r="R25" s="41">
        <f t="shared" si="4"/>
        <v>4435.24386734726</v>
      </c>
      <c r="S25" s="33"/>
    </row>
    <row r="26" s="9" customFormat="1" ht="130" customHeight="1" spans="1:19">
      <c r="A26" s="33">
        <v>22</v>
      </c>
      <c r="B26" s="34" t="s">
        <v>22</v>
      </c>
      <c r="C26" s="34" t="s">
        <v>23</v>
      </c>
      <c r="D26" s="33" t="s">
        <v>24</v>
      </c>
      <c r="E26" s="33" t="s">
        <v>49</v>
      </c>
      <c r="F26" s="36" t="s">
        <v>26</v>
      </c>
      <c r="G26" s="37">
        <v>118</v>
      </c>
      <c r="H26" s="38" t="s">
        <v>27</v>
      </c>
      <c r="I26" s="39">
        <v>30</v>
      </c>
      <c r="J26" s="34">
        <v>174733</v>
      </c>
      <c r="K26" s="40">
        <f t="shared" si="0"/>
        <v>1480.78813559322</v>
      </c>
      <c r="L26" s="41">
        <f t="shared" si="1"/>
        <v>1205.29266850611</v>
      </c>
      <c r="M26" s="41">
        <v>995.13</v>
      </c>
      <c r="N26" s="41">
        <f t="shared" si="2"/>
        <v>210.16266850611</v>
      </c>
      <c r="O26" s="42">
        <f t="shared" si="3"/>
        <v>21.1191169501582</v>
      </c>
      <c r="P26" s="33" t="s">
        <v>28</v>
      </c>
      <c r="Q26" s="41">
        <v>44.3524386734726</v>
      </c>
      <c r="R26" s="41">
        <f t="shared" si="4"/>
        <v>5233.58776346977</v>
      </c>
      <c r="S26" s="33"/>
    </row>
    <row r="27" s="9" customFormat="1" ht="130" customHeight="1" spans="1:19">
      <c r="A27" s="33">
        <v>23</v>
      </c>
      <c r="B27" s="34" t="s">
        <v>22</v>
      </c>
      <c r="C27" s="34" t="s">
        <v>23</v>
      </c>
      <c r="D27" s="33" t="s">
        <v>24</v>
      </c>
      <c r="E27" s="33" t="s">
        <v>50</v>
      </c>
      <c r="F27" s="36" t="s">
        <v>26</v>
      </c>
      <c r="G27" s="37">
        <v>112</v>
      </c>
      <c r="H27" s="38" t="s">
        <v>27</v>
      </c>
      <c r="I27" s="39">
        <v>30</v>
      </c>
      <c r="J27" s="34">
        <v>157582</v>
      </c>
      <c r="K27" s="40">
        <f t="shared" si="0"/>
        <v>1406.98214285714</v>
      </c>
      <c r="L27" s="41">
        <f t="shared" si="1"/>
        <v>1145.21802325581</v>
      </c>
      <c r="M27" s="41">
        <v>995.13</v>
      </c>
      <c r="N27" s="41">
        <f t="shared" si="2"/>
        <v>150.088023255814</v>
      </c>
      <c r="O27" s="42">
        <f t="shared" si="3"/>
        <v>15.0822528971907</v>
      </c>
      <c r="P27" s="33" t="s">
        <v>28</v>
      </c>
      <c r="Q27" s="41">
        <v>44.3524386734726</v>
      </c>
      <c r="R27" s="41">
        <f t="shared" si="4"/>
        <v>4967.47313142893</v>
      </c>
      <c r="S27" s="33"/>
    </row>
    <row r="28" s="9" customFormat="1" ht="130" customHeight="1" spans="1:19">
      <c r="A28" s="33">
        <v>24</v>
      </c>
      <c r="B28" s="34" t="s">
        <v>22</v>
      </c>
      <c r="C28" s="34" t="s">
        <v>23</v>
      </c>
      <c r="D28" s="33" t="s">
        <v>24</v>
      </c>
      <c r="E28" s="33" t="s">
        <v>51</v>
      </c>
      <c r="F28" s="36" t="s">
        <v>26</v>
      </c>
      <c r="G28" s="37">
        <v>140</v>
      </c>
      <c r="H28" s="38" t="s">
        <v>27</v>
      </c>
      <c r="I28" s="39">
        <v>30</v>
      </c>
      <c r="J28" s="33">
        <v>246911</v>
      </c>
      <c r="K28" s="40">
        <f t="shared" si="0"/>
        <v>1763.65</v>
      </c>
      <c r="L28" s="41">
        <f t="shared" si="1"/>
        <v>1435.52906976744</v>
      </c>
      <c r="M28" s="41">
        <v>995.13</v>
      </c>
      <c r="N28" s="41">
        <f t="shared" si="2"/>
        <v>440.399069767442</v>
      </c>
      <c r="O28" s="42">
        <f t="shared" si="3"/>
        <v>44.2554309253506</v>
      </c>
      <c r="P28" s="33" t="s">
        <v>28</v>
      </c>
      <c r="Q28" s="41">
        <v>44.3524386734726</v>
      </c>
      <c r="R28" s="41">
        <f t="shared" si="4"/>
        <v>6209.34141428616</v>
      </c>
      <c r="S28" s="33"/>
    </row>
    <row r="29" s="9" customFormat="1" ht="130" customHeight="1" spans="1:19">
      <c r="A29" s="33">
        <v>25</v>
      </c>
      <c r="B29" s="34" t="s">
        <v>22</v>
      </c>
      <c r="C29" s="34" t="s">
        <v>23</v>
      </c>
      <c r="D29" s="33" t="s">
        <v>24</v>
      </c>
      <c r="E29" s="33" t="s">
        <v>52</v>
      </c>
      <c r="F29" s="36" t="s">
        <v>26</v>
      </c>
      <c r="G29" s="37">
        <v>100</v>
      </c>
      <c r="H29" s="38" t="s">
        <v>27</v>
      </c>
      <c r="I29" s="39">
        <v>30</v>
      </c>
      <c r="J29" s="33">
        <v>170182</v>
      </c>
      <c r="K29" s="40">
        <f t="shared" si="0"/>
        <v>1701.82</v>
      </c>
      <c r="L29" s="41">
        <f t="shared" si="1"/>
        <v>1385.2023255814</v>
      </c>
      <c r="M29" s="41">
        <v>995.13</v>
      </c>
      <c r="N29" s="41">
        <f t="shared" si="2"/>
        <v>390.072325581395</v>
      </c>
      <c r="O29" s="42">
        <f t="shared" si="3"/>
        <v>39.1981274387663</v>
      </c>
      <c r="P29" s="33" t="s">
        <v>28</v>
      </c>
      <c r="Q29" s="41">
        <v>44.3524386734726</v>
      </c>
      <c r="R29" s="41">
        <f t="shared" si="4"/>
        <v>4435.24386734726</v>
      </c>
      <c r="S29" s="33"/>
    </row>
    <row r="30" s="9" customFormat="1" ht="130" customHeight="1" spans="1:19">
      <c r="A30" s="33">
        <v>26</v>
      </c>
      <c r="B30" s="34" t="s">
        <v>22</v>
      </c>
      <c r="C30" s="34" t="s">
        <v>23</v>
      </c>
      <c r="D30" s="33" t="s">
        <v>24</v>
      </c>
      <c r="E30" s="33" t="s">
        <v>53</v>
      </c>
      <c r="F30" s="36" t="s">
        <v>26</v>
      </c>
      <c r="G30" s="37">
        <v>125</v>
      </c>
      <c r="H30" s="38" t="s">
        <v>27</v>
      </c>
      <c r="I30" s="39">
        <v>30</v>
      </c>
      <c r="J30" s="33">
        <v>197073</v>
      </c>
      <c r="K30" s="40">
        <f t="shared" si="0"/>
        <v>1576.584</v>
      </c>
      <c r="L30" s="41">
        <f t="shared" si="1"/>
        <v>1283.26604651163</v>
      </c>
      <c r="M30" s="41">
        <v>995.13</v>
      </c>
      <c r="N30" s="41">
        <f t="shared" si="2"/>
        <v>288.136046511628</v>
      </c>
      <c r="O30" s="42">
        <f t="shared" si="3"/>
        <v>28.9546136194897</v>
      </c>
      <c r="P30" s="33" t="s">
        <v>28</v>
      </c>
      <c r="Q30" s="41">
        <v>44.3524386734726</v>
      </c>
      <c r="R30" s="41">
        <f t="shared" si="4"/>
        <v>5544.05483418407</v>
      </c>
      <c r="S30" s="33"/>
    </row>
    <row r="31" s="9" customFormat="1" ht="130" customHeight="1" spans="1:19">
      <c r="A31" s="33">
        <v>27</v>
      </c>
      <c r="B31" s="34" t="s">
        <v>22</v>
      </c>
      <c r="C31" s="34" t="s">
        <v>23</v>
      </c>
      <c r="D31" s="33" t="s">
        <v>24</v>
      </c>
      <c r="E31" s="46" t="s">
        <v>54</v>
      </c>
      <c r="F31" s="36" t="s">
        <v>26</v>
      </c>
      <c r="G31" s="37">
        <v>100</v>
      </c>
      <c r="H31" s="38" t="s">
        <v>27</v>
      </c>
      <c r="I31" s="39">
        <v>30</v>
      </c>
      <c r="J31" s="33">
        <v>175149</v>
      </c>
      <c r="K31" s="40">
        <f t="shared" si="0"/>
        <v>1751.49</v>
      </c>
      <c r="L31" s="41">
        <f t="shared" si="1"/>
        <v>1425.63139534884</v>
      </c>
      <c r="M31" s="41">
        <v>995.13</v>
      </c>
      <c r="N31" s="41">
        <f t="shared" si="2"/>
        <v>430.501395348837</v>
      </c>
      <c r="O31" s="42">
        <f t="shared" si="3"/>
        <v>43.260819726954</v>
      </c>
      <c r="P31" s="33" t="s">
        <v>28</v>
      </c>
      <c r="Q31" s="41">
        <v>44.3524386734726</v>
      </c>
      <c r="R31" s="41">
        <f t="shared" si="4"/>
        <v>4435.24386734726</v>
      </c>
      <c r="S31" s="33"/>
    </row>
    <row r="32" s="8" customFormat="1" ht="130" customHeight="1" spans="1:19">
      <c r="A32" s="33">
        <v>28</v>
      </c>
      <c r="B32" s="34" t="s">
        <v>22</v>
      </c>
      <c r="C32" s="47" t="s">
        <v>55</v>
      </c>
      <c r="D32" s="33" t="s">
        <v>24</v>
      </c>
      <c r="E32" s="33" t="s">
        <v>51</v>
      </c>
      <c r="F32" s="47" t="s">
        <v>26</v>
      </c>
      <c r="G32" s="37">
        <v>300</v>
      </c>
      <c r="H32" s="38" t="s">
        <v>27</v>
      </c>
      <c r="I32" s="48">
        <v>30</v>
      </c>
      <c r="J32" s="47">
        <v>484565</v>
      </c>
      <c r="K32" s="49">
        <v>1615</v>
      </c>
      <c r="L32" s="41">
        <f t="shared" si="1"/>
        <v>1314.53488372093</v>
      </c>
      <c r="M32" s="50">
        <v>995.13</v>
      </c>
      <c r="N32" s="41">
        <f t="shared" si="2"/>
        <v>319.40488372093</v>
      </c>
      <c r="O32" s="42">
        <f t="shared" si="3"/>
        <v>32.096799787056</v>
      </c>
      <c r="P32" s="27" t="s">
        <v>28</v>
      </c>
      <c r="Q32" s="41">
        <v>44.3524386734726</v>
      </c>
      <c r="R32" s="41">
        <f t="shared" si="4"/>
        <v>13305.7316020418</v>
      </c>
      <c r="S32" s="27"/>
    </row>
    <row r="33" s="8" customFormat="1" ht="130" customHeight="1" spans="1:19">
      <c r="A33" s="33">
        <v>29</v>
      </c>
      <c r="B33" s="34" t="s">
        <v>22</v>
      </c>
      <c r="C33" s="47" t="s">
        <v>55</v>
      </c>
      <c r="D33" s="33" t="s">
        <v>24</v>
      </c>
      <c r="E33" s="33" t="s">
        <v>56</v>
      </c>
      <c r="F33" s="47" t="s">
        <v>26</v>
      </c>
      <c r="G33" s="37">
        <v>595</v>
      </c>
      <c r="H33" s="38" t="s">
        <v>27</v>
      </c>
      <c r="I33" s="48">
        <v>30</v>
      </c>
      <c r="J33" s="47">
        <v>974508</v>
      </c>
      <c r="K33" s="49">
        <v>1637</v>
      </c>
      <c r="L33" s="41">
        <f t="shared" si="1"/>
        <v>1332.44186046512</v>
      </c>
      <c r="M33" s="50">
        <v>995.13</v>
      </c>
      <c r="N33" s="41">
        <f t="shared" si="2"/>
        <v>337.311860465116</v>
      </c>
      <c r="O33" s="42">
        <f t="shared" si="3"/>
        <v>33.8962608367868</v>
      </c>
      <c r="P33" s="27" t="s">
        <v>28</v>
      </c>
      <c r="Q33" s="41">
        <v>44.3524386734726</v>
      </c>
      <c r="R33" s="41">
        <f t="shared" si="4"/>
        <v>26389.7010107162</v>
      </c>
      <c r="S33" s="27"/>
    </row>
    <row r="34" s="8" customFormat="1" ht="130" customHeight="1" spans="1:19">
      <c r="A34" s="33">
        <v>30</v>
      </c>
      <c r="B34" s="34" t="s">
        <v>22</v>
      </c>
      <c r="C34" s="47" t="s">
        <v>55</v>
      </c>
      <c r="D34" s="33" t="s">
        <v>24</v>
      </c>
      <c r="E34" s="33" t="s">
        <v>57</v>
      </c>
      <c r="F34" s="47" t="s">
        <v>26</v>
      </c>
      <c r="G34" s="37">
        <v>327</v>
      </c>
      <c r="H34" s="38" t="s">
        <v>27</v>
      </c>
      <c r="I34" s="48">
        <v>30</v>
      </c>
      <c r="J34" s="47">
        <v>538622</v>
      </c>
      <c r="K34" s="49">
        <v>1647</v>
      </c>
      <c r="L34" s="41">
        <f t="shared" si="1"/>
        <v>1340.58139534884</v>
      </c>
      <c r="M34" s="50">
        <v>995.13</v>
      </c>
      <c r="N34" s="41">
        <f t="shared" si="2"/>
        <v>345.451395348837</v>
      </c>
      <c r="O34" s="42">
        <f t="shared" si="3"/>
        <v>34.7141976775735</v>
      </c>
      <c r="P34" s="27" t="s">
        <v>28</v>
      </c>
      <c r="Q34" s="41">
        <v>44.3524386734726</v>
      </c>
      <c r="R34" s="41">
        <f t="shared" si="4"/>
        <v>14503.2474462255</v>
      </c>
      <c r="S34" s="27"/>
    </row>
    <row r="35" s="8" customFormat="1" ht="130" customHeight="1" spans="1:19">
      <c r="A35" s="33">
        <v>31</v>
      </c>
      <c r="B35" s="34" t="s">
        <v>22</v>
      </c>
      <c r="C35" s="47" t="s">
        <v>55</v>
      </c>
      <c r="D35" s="33" t="s">
        <v>24</v>
      </c>
      <c r="E35" s="33" t="s">
        <v>58</v>
      </c>
      <c r="F35" s="47" t="s">
        <v>26</v>
      </c>
      <c r="G35" s="37">
        <v>180</v>
      </c>
      <c r="H35" s="38" t="s">
        <v>27</v>
      </c>
      <c r="I35" s="48">
        <v>30</v>
      </c>
      <c r="J35" s="47">
        <v>280370</v>
      </c>
      <c r="K35" s="49">
        <v>1557</v>
      </c>
      <c r="L35" s="41">
        <f t="shared" si="1"/>
        <v>1267.32558139535</v>
      </c>
      <c r="M35" s="50">
        <v>995.13</v>
      </c>
      <c r="N35" s="41">
        <f t="shared" si="2"/>
        <v>272.195581395349</v>
      </c>
      <c r="O35" s="42">
        <f t="shared" si="3"/>
        <v>27.352766110493</v>
      </c>
      <c r="P35" s="27" t="s">
        <v>28</v>
      </c>
      <c r="Q35" s="41">
        <v>44.3524386734726</v>
      </c>
      <c r="R35" s="41">
        <f t="shared" si="4"/>
        <v>7983.43896122507</v>
      </c>
      <c r="S35" s="27"/>
    </row>
    <row r="36" s="9" customFormat="1" ht="130" customHeight="1" spans="1:19">
      <c r="A36" s="33">
        <v>32</v>
      </c>
      <c r="B36" s="34" t="s">
        <v>22</v>
      </c>
      <c r="C36" s="47" t="s">
        <v>55</v>
      </c>
      <c r="D36" s="33" t="s">
        <v>24</v>
      </c>
      <c r="E36" s="33" t="s">
        <v>59</v>
      </c>
      <c r="F36" s="34" t="s">
        <v>26</v>
      </c>
      <c r="G36" s="37">
        <v>436</v>
      </c>
      <c r="H36" s="38" t="s">
        <v>27</v>
      </c>
      <c r="I36" s="39">
        <v>30</v>
      </c>
      <c r="J36" s="34">
        <v>662675</v>
      </c>
      <c r="K36" s="40">
        <f>J36/G36</f>
        <v>1519.89678899083</v>
      </c>
      <c r="L36" s="41">
        <f t="shared" si="1"/>
        <v>1237.12529336463</v>
      </c>
      <c r="M36" s="41">
        <v>995.13</v>
      </c>
      <c r="N36" s="41">
        <f t="shared" si="2"/>
        <v>241.995293364626</v>
      </c>
      <c r="O36" s="45">
        <f t="shared" si="3"/>
        <v>24.3179577909043</v>
      </c>
      <c r="P36" s="27" t="s">
        <v>28</v>
      </c>
      <c r="Q36" s="41">
        <v>44.3524386734726</v>
      </c>
      <c r="R36" s="41">
        <f t="shared" si="4"/>
        <v>19337.6632616341</v>
      </c>
      <c r="S36" s="33"/>
    </row>
    <row r="37" s="8" customFormat="1" ht="130" customHeight="1" spans="1:19">
      <c r="A37" s="33">
        <v>33</v>
      </c>
      <c r="B37" s="34" t="s">
        <v>22</v>
      </c>
      <c r="C37" s="47" t="s">
        <v>55</v>
      </c>
      <c r="D37" s="33" t="s">
        <v>24</v>
      </c>
      <c r="E37" s="33" t="s">
        <v>42</v>
      </c>
      <c r="F37" s="47" t="s">
        <v>26</v>
      </c>
      <c r="G37" s="37">
        <v>621</v>
      </c>
      <c r="H37" s="38" t="s">
        <v>27</v>
      </c>
      <c r="I37" s="48">
        <v>30</v>
      </c>
      <c r="J37" s="47">
        <v>950462</v>
      </c>
      <c r="K37" s="49">
        <v>1530</v>
      </c>
      <c r="L37" s="41">
        <f t="shared" si="1"/>
        <v>1245.3488372093</v>
      </c>
      <c r="M37" s="50">
        <v>995.13</v>
      </c>
      <c r="N37" s="41">
        <f t="shared" si="2"/>
        <v>250.218837209302</v>
      </c>
      <c r="O37" s="42">
        <f t="shared" si="3"/>
        <v>25.1443366403688</v>
      </c>
      <c r="P37" s="27" t="s">
        <v>28</v>
      </c>
      <c r="Q37" s="41">
        <v>44.3524386734726</v>
      </c>
      <c r="R37" s="41">
        <f t="shared" si="4"/>
        <v>27542.8644162265</v>
      </c>
      <c r="S37" s="27"/>
    </row>
    <row r="38" s="8" customFormat="1" ht="130" customHeight="1" spans="1:19">
      <c r="A38" s="33">
        <v>34</v>
      </c>
      <c r="B38" s="34" t="s">
        <v>22</v>
      </c>
      <c r="C38" s="47" t="s">
        <v>55</v>
      </c>
      <c r="D38" s="33" t="s">
        <v>24</v>
      </c>
      <c r="E38" s="33" t="s">
        <v>60</v>
      </c>
      <c r="F38" s="47" t="s">
        <v>26</v>
      </c>
      <c r="G38" s="37">
        <v>626</v>
      </c>
      <c r="H38" s="38" t="s">
        <v>27</v>
      </c>
      <c r="I38" s="48">
        <v>30</v>
      </c>
      <c r="J38" s="47">
        <v>920096</v>
      </c>
      <c r="K38" s="49">
        <v>1469</v>
      </c>
      <c r="L38" s="41">
        <f t="shared" si="1"/>
        <v>1195.6976744186</v>
      </c>
      <c r="M38" s="50">
        <v>995.13</v>
      </c>
      <c r="N38" s="41">
        <f t="shared" si="2"/>
        <v>200.567674418605</v>
      </c>
      <c r="O38" s="42">
        <f t="shared" si="3"/>
        <v>20.1549219115698</v>
      </c>
      <c r="P38" s="27" t="s">
        <v>28</v>
      </c>
      <c r="Q38" s="41">
        <v>44.3524386734726</v>
      </c>
      <c r="R38" s="41">
        <f t="shared" si="4"/>
        <v>27764.6266095938</v>
      </c>
      <c r="S38" s="27"/>
    </row>
    <row r="39" s="8" customFormat="1" ht="130" customHeight="1" spans="1:19">
      <c r="A39" s="33">
        <v>35</v>
      </c>
      <c r="B39" s="34" t="s">
        <v>22</v>
      </c>
      <c r="C39" s="47" t="s">
        <v>55</v>
      </c>
      <c r="D39" s="33" t="s">
        <v>24</v>
      </c>
      <c r="E39" s="33" t="s">
        <v>61</v>
      </c>
      <c r="F39" s="47" t="s">
        <v>26</v>
      </c>
      <c r="G39" s="37">
        <v>660</v>
      </c>
      <c r="H39" s="38" t="s">
        <v>27</v>
      </c>
      <c r="I39" s="48">
        <v>30</v>
      </c>
      <c r="J39" s="47">
        <v>1048411</v>
      </c>
      <c r="K39" s="49">
        <v>1588</v>
      </c>
      <c r="L39" s="41">
        <f t="shared" si="1"/>
        <v>1292.55813953488</v>
      </c>
      <c r="M39" s="50">
        <v>995.13</v>
      </c>
      <c r="N39" s="41">
        <f t="shared" si="2"/>
        <v>297.428139534884</v>
      </c>
      <c r="O39" s="42">
        <f t="shared" si="3"/>
        <v>29.8883703169318</v>
      </c>
      <c r="P39" s="27" t="s">
        <v>28</v>
      </c>
      <c r="Q39" s="41">
        <v>44.3524386734726</v>
      </c>
      <c r="R39" s="41">
        <f t="shared" si="4"/>
        <v>29272.6095244919</v>
      </c>
      <c r="S39" s="27"/>
    </row>
    <row r="40" s="8" customFormat="1" ht="130" customHeight="1" spans="1:19">
      <c r="A40" s="33">
        <v>36</v>
      </c>
      <c r="B40" s="34" t="s">
        <v>22</v>
      </c>
      <c r="C40" s="47" t="s">
        <v>55</v>
      </c>
      <c r="D40" s="33" t="s">
        <v>24</v>
      </c>
      <c r="E40" s="33" t="s">
        <v>62</v>
      </c>
      <c r="F40" s="47" t="s">
        <v>26</v>
      </c>
      <c r="G40" s="37">
        <v>100</v>
      </c>
      <c r="H40" s="38" t="s">
        <v>27</v>
      </c>
      <c r="I40" s="48">
        <v>30</v>
      </c>
      <c r="J40" s="47">
        <v>161120</v>
      </c>
      <c r="K40" s="49">
        <v>1611</v>
      </c>
      <c r="L40" s="41">
        <f t="shared" si="1"/>
        <v>1311.27906976744</v>
      </c>
      <c r="M40" s="50">
        <v>995.13</v>
      </c>
      <c r="N40" s="41">
        <f t="shared" si="2"/>
        <v>316.149069767442</v>
      </c>
      <c r="O40" s="42">
        <f t="shared" si="3"/>
        <v>31.7696250507413</v>
      </c>
      <c r="P40" s="27" t="s">
        <v>28</v>
      </c>
      <c r="Q40" s="41">
        <v>44.3524386734726</v>
      </c>
      <c r="R40" s="41">
        <f t="shared" si="4"/>
        <v>4435.24386734726</v>
      </c>
      <c r="S40" s="27"/>
    </row>
    <row r="41" s="9" customFormat="1" ht="130" customHeight="1" spans="1:19">
      <c r="A41" s="33">
        <v>37</v>
      </c>
      <c r="B41" s="34" t="s">
        <v>22</v>
      </c>
      <c r="C41" s="47" t="s">
        <v>55</v>
      </c>
      <c r="D41" s="33" t="s">
        <v>24</v>
      </c>
      <c r="E41" s="33" t="s">
        <v>50</v>
      </c>
      <c r="F41" s="34" t="s">
        <v>26</v>
      </c>
      <c r="G41" s="37">
        <v>308</v>
      </c>
      <c r="H41" s="38" t="s">
        <v>27</v>
      </c>
      <c r="I41" s="39">
        <v>30</v>
      </c>
      <c r="J41" s="34">
        <v>470745</v>
      </c>
      <c r="K41" s="40">
        <f>J41/G41</f>
        <v>1528.39285714286</v>
      </c>
      <c r="L41" s="41">
        <f t="shared" si="1"/>
        <v>1244.04069767442</v>
      </c>
      <c r="M41" s="41">
        <v>995.13</v>
      </c>
      <c r="N41" s="41">
        <f t="shared" si="2"/>
        <v>248.910697674419</v>
      </c>
      <c r="O41" s="45">
        <f t="shared" si="3"/>
        <v>25.0128825052424</v>
      </c>
      <c r="P41" s="27" t="s">
        <v>28</v>
      </c>
      <c r="Q41" s="41">
        <v>44.3524386734726</v>
      </c>
      <c r="R41" s="41">
        <f t="shared" si="4"/>
        <v>13660.5511114296</v>
      </c>
      <c r="S41" s="33"/>
    </row>
    <row r="42" s="8" customFormat="1" ht="130" customHeight="1" spans="1:19">
      <c r="A42" s="33">
        <v>38</v>
      </c>
      <c r="B42" s="34" t="s">
        <v>22</v>
      </c>
      <c r="C42" s="34" t="s">
        <v>55</v>
      </c>
      <c r="D42" s="33" t="s">
        <v>24</v>
      </c>
      <c r="E42" s="33" t="s">
        <v>63</v>
      </c>
      <c r="F42" s="47" t="s">
        <v>26</v>
      </c>
      <c r="G42" s="37">
        <v>612</v>
      </c>
      <c r="H42" s="38" t="s">
        <v>27</v>
      </c>
      <c r="I42" s="48">
        <v>30</v>
      </c>
      <c r="J42" s="47">
        <v>978718</v>
      </c>
      <c r="K42" s="49">
        <f>J42/G42</f>
        <v>1599.21241830065</v>
      </c>
      <c r="L42" s="41">
        <f t="shared" si="1"/>
        <v>1301.68452652379</v>
      </c>
      <c r="M42" s="50">
        <v>995.13</v>
      </c>
      <c r="N42" s="41">
        <f t="shared" si="2"/>
        <v>306.554526523788</v>
      </c>
      <c r="O42" s="42">
        <f t="shared" si="3"/>
        <v>30.8054753171734</v>
      </c>
      <c r="P42" s="27" t="s">
        <v>28</v>
      </c>
      <c r="Q42" s="41">
        <v>44.3524386734726</v>
      </c>
      <c r="R42" s="41">
        <f t="shared" si="4"/>
        <v>27143.6924681652</v>
      </c>
      <c r="S42" s="27"/>
    </row>
    <row r="43" s="8" customFormat="1" ht="130" customHeight="1" spans="1:19">
      <c r="A43" s="33">
        <v>39</v>
      </c>
      <c r="B43" s="34" t="s">
        <v>22</v>
      </c>
      <c r="C43" s="34" t="s">
        <v>55</v>
      </c>
      <c r="D43" s="33" t="s">
        <v>24</v>
      </c>
      <c r="E43" s="33" t="s">
        <v>36</v>
      </c>
      <c r="F43" s="47" t="s">
        <v>26</v>
      </c>
      <c r="G43" s="37">
        <v>350</v>
      </c>
      <c r="H43" s="38" t="s">
        <v>27</v>
      </c>
      <c r="I43" s="48">
        <v>30</v>
      </c>
      <c r="J43" s="47">
        <v>565504</v>
      </c>
      <c r="K43" s="49">
        <v>1615</v>
      </c>
      <c r="L43" s="41">
        <f t="shared" si="1"/>
        <v>1314.53488372093</v>
      </c>
      <c r="M43" s="50">
        <v>995.13</v>
      </c>
      <c r="N43" s="41">
        <f t="shared" si="2"/>
        <v>319.40488372093</v>
      </c>
      <c r="O43" s="42">
        <f t="shared" si="3"/>
        <v>32.096799787056</v>
      </c>
      <c r="P43" s="27" t="s">
        <v>28</v>
      </c>
      <c r="Q43" s="41">
        <v>44.3524386734726</v>
      </c>
      <c r="R43" s="41">
        <f t="shared" si="4"/>
        <v>15523.3535357154</v>
      </c>
      <c r="S43" s="27"/>
    </row>
    <row r="44" s="8" customFormat="1" ht="130" customHeight="1" spans="1:19">
      <c r="A44" s="33">
        <v>40</v>
      </c>
      <c r="B44" s="34" t="s">
        <v>22</v>
      </c>
      <c r="C44" s="34" t="s">
        <v>55</v>
      </c>
      <c r="D44" s="33" t="s">
        <v>24</v>
      </c>
      <c r="E44" s="51" t="s">
        <v>64</v>
      </c>
      <c r="F44" s="47" t="s">
        <v>26</v>
      </c>
      <c r="G44" s="37">
        <v>100</v>
      </c>
      <c r="H44" s="38" t="s">
        <v>27</v>
      </c>
      <c r="I44" s="48">
        <v>30</v>
      </c>
      <c r="J44" s="47">
        <v>157723</v>
      </c>
      <c r="K44" s="49">
        <v>1577</v>
      </c>
      <c r="L44" s="41">
        <f t="shared" si="1"/>
        <v>1283.60465116279</v>
      </c>
      <c r="M44" s="50">
        <v>995.13</v>
      </c>
      <c r="N44" s="41">
        <f t="shared" si="2"/>
        <v>288.474651162791</v>
      </c>
      <c r="O44" s="42">
        <f t="shared" si="3"/>
        <v>28.9886397920664</v>
      </c>
      <c r="P44" s="27" t="s">
        <v>28</v>
      </c>
      <c r="Q44" s="41">
        <v>44.3524386734726</v>
      </c>
      <c r="R44" s="41">
        <f t="shared" si="4"/>
        <v>4435.24386734726</v>
      </c>
      <c r="S44" s="27"/>
    </row>
    <row r="45" s="8" customFormat="1" ht="130" customHeight="1" spans="1:19">
      <c r="A45" s="33">
        <v>41</v>
      </c>
      <c r="B45" s="34" t="s">
        <v>22</v>
      </c>
      <c r="C45" s="34" t="s">
        <v>55</v>
      </c>
      <c r="D45" s="33" t="s">
        <v>24</v>
      </c>
      <c r="E45" s="52" t="s">
        <v>65</v>
      </c>
      <c r="F45" s="47" t="s">
        <v>26</v>
      </c>
      <c r="G45" s="53">
        <v>150</v>
      </c>
      <c r="H45" s="38" t="s">
        <v>27</v>
      </c>
      <c r="I45" s="48">
        <v>30</v>
      </c>
      <c r="J45" s="47">
        <v>213660</v>
      </c>
      <c r="K45" s="49">
        <v>1424</v>
      </c>
      <c r="L45" s="41">
        <f t="shared" si="1"/>
        <v>1159.06976744186</v>
      </c>
      <c r="M45" s="50">
        <v>995.13</v>
      </c>
      <c r="N45" s="41">
        <f t="shared" si="2"/>
        <v>163.93976744186</v>
      </c>
      <c r="O45" s="42">
        <f t="shared" si="3"/>
        <v>16.4742061280296</v>
      </c>
      <c r="P45" s="27" t="s">
        <v>28</v>
      </c>
      <c r="Q45" s="41">
        <v>44.3524386734726</v>
      </c>
      <c r="R45" s="41">
        <f t="shared" si="4"/>
        <v>6652.86580102089</v>
      </c>
      <c r="S45" s="27"/>
    </row>
    <row r="46" s="8" customFormat="1" ht="130" customHeight="1" spans="1:19">
      <c r="A46" s="33">
        <v>42</v>
      </c>
      <c r="B46" s="34" t="s">
        <v>22</v>
      </c>
      <c r="C46" s="34" t="s">
        <v>55</v>
      </c>
      <c r="D46" s="33" t="s">
        <v>24</v>
      </c>
      <c r="E46" s="52" t="s">
        <v>66</v>
      </c>
      <c r="F46" s="47" t="s">
        <v>26</v>
      </c>
      <c r="G46" s="53">
        <v>177</v>
      </c>
      <c r="H46" s="38" t="s">
        <v>27</v>
      </c>
      <c r="I46" s="48">
        <v>30</v>
      </c>
      <c r="J46" s="47">
        <v>277141</v>
      </c>
      <c r="K46" s="49">
        <v>1565</v>
      </c>
      <c r="L46" s="41">
        <f t="shared" si="1"/>
        <v>1273.83720930233</v>
      </c>
      <c r="M46" s="50">
        <v>995.13</v>
      </c>
      <c r="N46" s="41">
        <f t="shared" si="2"/>
        <v>278.707209302326</v>
      </c>
      <c r="O46" s="42">
        <f t="shared" si="3"/>
        <v>28.0071155831224</v>
      </c>
      <c r="P46" s="27" t="s">
        <v>28</v>
      </c>
      <c r="Q46" s="41">
        <v>44.3524386734726</v>
      </c>
      <c r="R46" s="41">
        <f t="shared" si="4"/>
        <v>7850.38164520465</v>
      </c>
      <c r="S46" s="27"/>
    </row>
    <row r="47" s="8" customFormat="1" ht="130" customHeight="1" spans="1:19">
      <c r="A47" s="33">
        <v>43</v>
      </c>
      <c r="B47" s="34" t="s">
        <v>22</v>
      </c>
      <c r="C47" s="34" t="s">
        <v>55</v>
      </c>
      <c r="D47" s="33" t="s">
        <v>24</v>
      </c>
      <c r="E47" s="52" t="s">
        <v>67</v>
      </c>
      <c r="F47" s="8" t="s">
        <v>26</v>
      </c>
      <c r="G47" s="53">
        <v>152</v>
      </c>
      <c r="H47" s="38" t="s">
        <v>27</v>
      </c>
      <c r="I47" s="48">
        <v>30</v>
      </c>
      <c r="J47" s="47">
        <v>231406</v>
      </c>
      <c r="K47" s="49">
        <v>1522</v>
      </c>
      <c r="L47" s="41">
        <f t="shared" si="1"/>
        <v>1238.83720930233</v>
      </c>
      <c r="M47" s="50">
        <v>995.13</v>
      </c>
      <c r="N47" s="41">
        <f t="shared" si="2"/>
        <v>243.707209302326</v>
      </c>
      <c r="O47" s="42">
        <f t="shared" si="3"/>
        <v>24.4899871677395</v>
      </c>
      <c r="P47" s="27" t="s">
        <v>28</v>
      </c>
      <c r="Q47" s="41">
        <v>44.3524386734726</v>
      </c>
      <c r="R47" s="41">
        <f t="shared" si="4"/>
        <v>6741.57067836784</v>
      </c>
      <c r="S47" s="27"/>
    </row>
    <row r="48" s="8" customFormat="1" ht="130" customHeight="1" spans="1:19">
      <c r="A48" s="33">
        <v>44</v>
      </c>
      <c r="B48" s="34" t="s">
        <v>22</v>
      </c>
      <c r="C48" s="34" t="s">
        <v>55</v>
      </c>
      <c r="D48" s="33" t="s">
        <v>24</v>
      </c>
      <c r="E48" s="52" t="s">
        <v>68</v>
      </c>
      <c r="F48" s="47" t="s">
        <v>26</v>
      </c>
      <c r="G48" s="53">
        <v>100</v>
      </c>
      <c r="H48" s="38" t="s">
        <v>27</v>
      </c>
      <c r="I48" s="48">
        <v>30</v>
      </c>
      <c r="J48" s="47">
        <v>147434</v>
      </c>
      <c r="K48" s="49">
        <v>1474</v>
      </c>
      <c r="L48" s="41">
        <f t="shared" si="1"/>
        <v>1199.76744186047</v>
      </c>
      <c r="M48" s="50">
        <v>995.13</v>
      </c>
      <c r="N48" s="41">
        <f t="shared" si="2"/>
        <v>204.637441860465</v>
      </c>
      <c r="O48" s="42">
        <f t="shared" si="3"/>
        <v>20.5638903319632</v>
      </c>
      <c r="P48" s="27" t="s">
        <v>28</v>
      </c>
      <c r="Q48" s="41">
        <v>44.3524386734726</v>
      </c>
      <c r="R48" s="41">
        <f t="shared" si="4"/>
        <v>4435.24386734726</v>
      </c>
      <c r="S48" s="27"/>
    </row>
    <row r="49" s="8" customFormat="1" ht="130" customHeight="1" spans="1:19">
      <c r="A49" s="33">
        <v>45</v>
      </c>
      <c r="B49" s="34" t="s">
        <v>22</v>
      </c>
      <c r="C49" s="34" t="s">
        <v>55</v>
      </c>
      <c r="D49" s="33" t="s">
        <v>24</v>
      </c>
      <c r="E49" s="51" t="s">
        <v>69</v>
      </c>
      <c r="F49" s="47" t="s">
        <v>26</v>
      </c>
      <c r="G49" s="53">
        <v>100</v>
      </c>
      <c r="H49" s="38" t="s">
        <v>27</v>
      </c>
      <c r="I49" s="48">
        <v>30</v>
      </c>
      <c r="J49" s="47">
        <v>156399</v>
      </c>
      <c r="K49" s="49">
        <v>1563</v>
      </c>
      <c r="L49" s="41">
        <f t="shared" si="1"/>
        <v>1272.20930232558</v>
      </c>
      <c r="M49" s="50">
        <v>995.13</v>
      </c>
      <c r="N49" s="41">
        <f t="shared" si="2"/>
        <v>277.079302325581</v>
      </c>
      <c r="O49" s="42">
        <f t="shared" si="3"/>
        <v>27.843528214965</v>
      </c>
      <c r="P49" s="27" t="s">
        <v>28</v>
      </c>
      <c r="Q49" s="41">
        <v>44.3524386734726</v>
      </c>
      <c r="R49" s="41">
        <f t="shared" si="4"/>
        <v>4435.24386734726</v>
      </c>
      <c r="S49" s="27"/>
    </row>
    <row r="50" s="8" customFormat="1" ht="130" customHeight="1" spans="1:19">
      <c r="A50" s="33">
        <v>46</v>
      </c>
      <c r="B50" s="34" t="s">
        <v>22</v>
      </c>
      <c r="C50" s="34" t="s">
        <v>55</v>
      </c>
      <c r="D50" s="33" t="s">
        <v>24</v>
      </c>
      <c r="E50" s="51" t="s">
        <v>70</v>
      </c>
      <c r="F50" s="47" t="s">
        <v>26</v>
      </c>
      <c r="G50" s="54">
        <v>100</v>
      </c>
      <c r="H50" s="38" t="s">
        <v>27</v>
      </c>
      <c r="I50" s="48">
        <v>30</v>
      </c>
      <c r="J50" s="47">
        <v>161481</v>
      </c>
      <c r="K50" s="49">
        <v>1614</v>
      </c>
      <c r="L50" s="41">
        <f t="shared" si="1"/>
        <v>1313.72093023256</v>
      </c>
      <c r="M50" s="50">
        <v>995.13</v>
      </c>
      <c r="N50" s="41">
        <f t="shared" si="2"/>
        <v>318.590930232558</v>
      </c>
      <c r="O50" s="42">
        <f t="shared" si="3"/>
        <v>32.0150061029773</v>
      </c>
      <c r="P50" s="27" t="s">
        <v>28</v>
      </c>
      <c r="Q50" s="41">
        <v>44.3524386734726</v>
      </c>
      <c r="R50" s="41">
        <f t="shared" si="4"/>
        <v>4435.24386734726</v>
      </c>
      <c r="S50" s="27"/>
    </row>
    <row r="51" s="8" customFormat="1" ht="130" customHeight="1" spans="1:19">
      <c r="A51" s="33">
        <v>47</v>
      </c>
      <c r="B51" s="47" t="s">
        <v>71</v>
      </c>
      <c r="C51" s="47" t="s">
        <v>72</v>
      </c>
      <c r="D51" s="33" t="s">
        <v>24</v>
      </c>
      <c r="E51" s="55" t="s">
        <v>73</v>
      </c>
      <c r="F51" s="33" t="s">
        <v>26</v>
      </c>
      <c r="G51" s="56">
        <v>130</v>
      </c>
      <c r="H51" s="38" t="s">
        <v>27</v>
      </c>
      <c r="I51" s="57">
        <v>27.48</v>
      </c>
      <c r="J51" s="47">
        <v>203320</v>
      </c>
      <c r="K51" s="57">
        <v>1564</v>
      </c>
      <c r="L51" s="41">
        <f t="shared" si="1"/>
        <v>1318.85209302326</v>
      </c>
      <c r="M51" s="50">
        <v>995.13</v>
      </c>
      <c r="N51" s="41">
        <f t="shared" si="2"/>
        <v>323.722093023256</v>
      </c>
      <c r="O51" s="42">
        <f t="shared" si="3"/>
        <v>32.5306334874093</v>
      </c>
      <c r="P51" s="27" t="s">
        <v>28</v>
      </c>
      <c r="Q51" s="41">
        <v>44.3524386734726</v>
      </c>
      <c r="R51" s="41">
        <f t="shared" si="4"/>
        <v>5765.81702755144</v>
      </c>
      <c r="S51" s="27"/>
    </row>
    <row r="52" s="8" customFormat="1" ht="130" customHeight="1" spans="1:19">
      <c r="A52" s="33">
        <v>48</v>
      </c>
      <c r="B52" s="47" t="s">
        <v>71</v>
      </c>
      <c r="C52" s="47" t="s">
        <v>72</v>
      </c>
      <c r="D52" s="33" t="s">
        <v>24</v>
      </c>
      <c r="E52" s="55" t="s">
        <v>74</v>
      </c>
      <c r="F52" s="33" t="s">
        <v>26</v>
      </c>
      <c r="G52" s="56">
        <v>104</v>
      </c>
      <c r="H52" s="38" t="s">
        <v>27</v>
      </c>
      <c r="I52" s="57">
        <v>29</v>
      </c>
      <c r="J52" s="47">
        <v>160660</v>
      </c>
      <c r="K52" s="57">
        <v>1544.8</v>
      </c>
      <c r="L52" s="41">
        <f t="shared" si="1"/>
        <v>1275.35813953488</v>
      </c>
      <c r="M52" s="50">
        <v>995.13</v>
      </c>
      <c r="N52" s="41">
        <f t="shared" si="2"/>
        <v>280.228139534884</v>
      </c>
      <c r="O52" s="42">
        <f t="shared" si="3"/>
        <v>28.1599529242294</v>
      </c>
      <c r="P52" s="27" t="s">
        <v>28</v>
      </c>
      <c r="Q52" s="41">
        <v>44.3524386734726</v>
      </c>
      <c r="R52" s="41">
        <f t="shared" si="4"/>
        <v>4612.65362204115</v>
      </c>
      <c r="S52" s="27"/>
    </row>
    <row r="53" s="8" customFormat="1" ht="130" customHeight="1" spans="1:19">
      <c r="A53" s="33">
        <v>49</v>
      </c>
      <c r="B53" s="47" t="s">
        <v>71</v>
      </c>
      <c r="C53" s="47" t="s">
        <v>72</v>
      </c>
      <c r="D53" s="33" t="s">
        <v>24</v>
      </c>
      <c r="E53" s="55" t="s">
        <v>75</v>
      </c>
      <c r="F53" s="33" t="s">
        <v>26</v>
      </c>
      <c r="G53" s="58">
        <v>165</v>
      </c>
      <c r="H53" s="38" t="s">
        <v>27</v>
      </c>
      <c r="I53" s="57">
        <v>30.67</v>
      </c>
      <c r="J53" s="47">
        <v>273160</v>
      </c>
      <c r="K53" s="33">
        <v>1655.52</v>
      </c>
      <c r="L53" s="41">
        <f t="shared" si="1"/>
        <v>1334.61862325581</v>
      </c>
      <c r="M53" s="50">
        <v>995.13</v>
      </c>
      <c r="N53" s="41">
        <f t="shared" si="2"/>
        <v>339.488623255814</v>
      </c>
      <c r="O53" s="42">
        <f t="shared" si="3"/>
        <v>34.1150023872071</v>
      </c>
      <c r="P53" s="27" t="s">
        <v>28</v>
      </c>
      <c r="Q53" s="41">
        <v>44.3524386734726</v>
      </c>
      <c r="R53" s="41">
        <f t="shared" si="4"/>
        <v>7318.15238112298</v>
      </c>
      <c r="S53" s="27"/>
    </row>
    <row r="54" s="8" customFormat="1" ht="130" customHeight="1" spans="1:19">
      <c r="A54" s="33">
        <v>50</v>
      </c>
      <c r="B54" s="47" t="s">
        <v>71</v>
      </c>
      <c r="C54" s="47" t="s">
        <v>72</v>
      </c>
      <c r="D54" s="33" t="s">
        <v>24</v>
      </c>
      <c r="E54" s="55" t="s">
        <v>76</v>
      </c>
      <c r="F54" s="33" t="s">
        <v>26</v>
      </c>
      <c r="G54" s="58">
        <v>500</v>
      </c>
      <c r="H54" s="38" t="s">
        <v>27</v>
      </c>
      <c r="I54" s="57">
        <v>29.31</v>
      </c>
      <c r="J54" s="33">
        <v>794460</v>
      </c>
      <c r="K54" s="33">
        <v>1588.92</v>
      </c>
      <c r="L54" s="41">
        <f t="shared" si="1"/>
        <v>1306.05528837209</v>
      </c>
      <c r="M54" s="50">
        <v>995.13</v>
      </c>
      <c r="N54" s="41">
        <f t="shared" si="2"/>
        <v>310.925288372093</v>
      </c>
      <c r="O54" s="42">
        <f t="shared" si="3"/>
        <v>31.2446904798461</v>
      </c>
      <c r="P54" s="27" t="s">
        <v>28</v>
      </c>
      <c r="Q54" s="41">
        <v>44.3524386734726</v>
      </c>
      <c r="R54" s="41">
        <f t="shared" si="4"/>
        <v>22176.2193367363</v>
      </c>
      <c r="S54" s="27"/>
    </row>
    <row r="55" s="8" customFormat="1" ht="130" customHeight="1" spans="1:19">
      <c r="A55" s="33">
        <v>51</v>
      </c>
      <c r="B55" s="47" t="s">
        <v>71</v>
      </c>
      <c r="C55" s="47" t="s">
        <v>72</v>
      </c>
      <c r="D55" s="33" t="s">
        <v>24</v>
      </c>
      <c r="E55" s="55" t="s">
        <v>77</v>
      </c>
      <c r="F55" s="33" t="s">
        <v>26</v>
      </c>
      <c r="G55" s="56">
        <v>260</v>
      </c>
      <c r="H55" s="38" t="s">
        <v>27</v>
      </c>
      <c r="I55" s="57">
        <v>28.95</v>
      </c>
      <c r="J55" s="33">
        <v>405140</v>
      </c>
      <c r="K55" s="33">
        <v>1558.23</v>
      </c>
      <c r="L55" s="41">
        <f t="shared" si="1"/>
        <v>1287.35164534884</v>
      </c>
      <c r="M55" s="50">
        <v>995.13</v>
      </c>
      <c r="N55" s="41">
        <f t="shared" si="2"/>
        <v>292.221645348837</v>
      </c>
      <c r="O55" s="42">
        <f t="shared" si="3"/>
        <v>29.3651729270384</v>
      </c>
      <c r="P55" s="27" t="s">
        <v>28</v>
      </c>
      <c r="Q55" s="41">
        <v>44.3524386734726</v>
      </c>
      <c r="R55" s="41">
        <f t="shared" si="4"/>
        <v>11531.6340551029</v>
      </c>
      <c r="S55" s="27"/>
    </row>
    <row r="56" s="8" customFormat="1" ht="130" customHeight="1" spans="1:19">
      <c r="A56" s="33">
        <v>52</v>
      </c>
      <c r="B56" s="47" t="s">
        <v>71</v>
      </c>
      <c r="C56" s="47" t="s">
        <v>72</v>
      </c>
      <c r="D56" s="33" t="s">
        <v>24</v>
      </c>
      <c r="E56" s="55" t="s">
        <v>78</v>
      </c>
      <c r="F56" s="33" t="s">
        <v>26</v>
      </c>
      <c r="G56" s="56">
        <v>150</v>
      </c>
      <c r="H56" s="38" t="s">
        <v>27</v>
      </c>
      <c r="I56" s="57">
        <v>29</v>
      </c>
      <c r="J56" s="47">
        <v>238680</v>
      </c>
      <c r="K56" s="33">
        <v>1591.2</v>
      </c>
      <c r="L56" s="41">
        <f t="shared" si="1"/>
        <v>1313.66511627907</v>
      </c>
      <c r="M56" s="50">
        <v>995.13</v>
      </c>
      <c r="N56" s="41">
        <f t="shared" si="2"/>
        <v>318.53511627907</v>
      </c>
      <c r="O56" s="42">
        <f t="shared" si="3"/>
        <v>32.0093973932119</v>
      </c>
      <c r="P56" s="27" t="s">
        <v>28</v>
      </c>
      <c r="Q56" s="41">
        <v>44.3524386734726</v>
      </c>
      <c r="R56" s="41">
        <f t="shared" si="4"/>
        <v>6652.86580102089</v>
      </c>
      <c r="S56" s="27"/>
    </row>
    <row r="57" s="8" customFormat="1" ht="130" customHeight="1" spans="1:19">
      <c r="A57" s="33">
        <v>53</v>
      </c>
      <c r="B57" s="47" t="s">
        <v>71</v>
      </c>
      <c r="C57" s="47" t="s">
        <v>72</v>
      </c>
      <c r="D57" s="33" t="s">
        <v>24</v>
      </c>
      <c r="E57" s="55" t="s">
        <v>79</v>
      </c>
      <c r="F57" s="33" t="s">
        <v>26</v>
      </c>
      <c r="G57" s="56">
        <v>101</v>
      </c>
      <c r="H57" s="38" t="s">
        <v>27</v>
      </c>
      <c r="I57" s="57">
        <v>29.38</v>
      </c>
      <c r="J57" s="47">
        <v>171800</v>
      </c>
      <c r="K57" s="33">
        <v>1700.99</v>
      </c>
      <c r="L57" s="41">
        <f t="shared" si="1"/>
        <v>1396.78969534884</v>
      </c>
      <c r="M57" s="50">
        <v>995.13</v>
      </c>
      <c r="N57" s="41">
        <f t="shared" si="2"/>
        <v>401.659695348837</v>
      </c>
      <c r="O57" s="42">
        <f t="shared" si="3"/>
        <v>40.3625350807269</v>
      </c>
      <c r="P57" s="27" t="s">
        <v>28</v>
      </c>
      <c r="Q57" s="41">
        <v>44.3524386734726</v>
      </c>
      <c r="R57" s="41">
        <f t="shared" si="4"/>
        <v>4479.59630602073</v>
      </c>
      <c r="S57" s="27"/>
    </row>
    <row r="58" s="8" customFormat="1" ht="130" customHeight="1" spans="1:19">
      <c r="A58" s="33">
        <v>54</v>
      </c>
      <c r="B58" s="47" t="s">
        <v>71</v>
      </c>
      <c r="C58" s="47" t="s">
        <v>72</v>
      </c>
      <c r="D58" s="33" t="s">
        <v>24</v>
      </c>
      <c r="E58" s="55" t="s">
        <v>80</v>
      </c>
      <c r="F58" s="33" t="s">
        <v>26</v>
      </c>
      <c r="G58" s="56">
        <v>280</v>
      </c>
      <c r="H58" s="38" t="s">
        <v>27</v>
      </c>
      <c r="I58" s="57">
        <v>28.92</v>
      </c>
      <c r="J58" s="47">
        <v>440400</v>
      </c>
      <c r="K58" s="33">
        <v>1572.8</v>
      </c>
      <c r="L58" s="41">
        <f t="shared" si="1"/>
        <v>1299.93748837209</v>
      </c>
      <c r="M58" s="50">
        <v>995.13</v>
      </c>
      <c r="N58" s="41">
        <f t="shared" si="2"/>
        <v>304.807488372093</v>
      </c>
      <c r="O58" s="42">
        <f t="shared" si="3"/>
        <v>30.6299165307139</v>
      </c>
      <c r="P58" s="27" t="s">
        <v>28</v>
      </c>
      <c r="Q58" s="41">
        <v>44.3524386734726</v>
      </c>
      <c r="R58" s="41">
        <f t="shared" si="4"/>
        <v>12418.6828285723</v>
      </c>
      <c r="S58" s="27"/>
    </row>
    <row r="59" s="8" customFormat="1" ht="130" customHeight="1" spans="1:19">
      <c r="A59" s="33">
        <v>55</v>
      </c>
      <c r="B59" s="47" t="s">
        <v>71</v>
      </c>
      <c r="C59" s="47" t="s">
        <v>72</v>
      </c>
      <c r="D59" s="33" t="s">
        <v>24</v>
      </c>
      <c r="E59" s="55" t="s">
        <v>81</v>
      </c>
      <c r="F59" s="33" t="s">
        <v>26</v>
      </c>
      <c r="G59" s="56">
        <v>250</v>
      </c>
      <c r="H59" s="38" t="s">
        <v>27</v>
      </c>
      <c r="I59" s="57">
        <v>27.71</v>
      </c>
      <c r="J59" s="47">
        <v>385100</v>
      </c>
      <c r="K59" s="33">
        <v>1540.4</v>
      </c>
      <c r="L59" s="41">
        <f t="shared" si="1"/>
        <v>1294.83158139535</v>
      </c>
      <c r="M59" s="50">
        <v>995.13</v>
      </c>
      <c r="N59" s="41">
        <f t="shared" si="2"/>
        <v>299.701581395349</v>
      </c>
      <c r="O59" s="42">
        <f t="shared" si="3"/>
        <v>30.1168270874507</v>
      </c>
      <c r="P59" s="27" t="s">
        <v>28</v>
      </c>
      <c r="Q59" s="41">
        <v>44.3524386734726</v>
      </c>
      <c r="R59" s="41">
        <f t="shared" si="4"/>
        <v>11088.1096683681</v>
      </c>
      <c r="S59" s="27"/>
    </row>
    <row r="60" s="8" customFormat="1" ht="130" customHeight="1" spans="1:19">
      <c r="A60" s="33">
        <v>56</v>
      </c>
      <c r="B60" s="47" t="s">
        <v>71</v>
      </c>
      <c r="C60" s="47" t="s">
        <v>72</v>
      </c>
      <c r="D60" s="33" t="s">
        <v>24</v>
      </c>
      <c r="E60" s="55" t="s">
        <v>82</v>
      </c>
      <c r="F60" s="33" t="s">
        <v>26</v>
      </c>
      <c r="G60" s="56">
        <v>230</v>
      </c>
      <c r="H60" s="38" t="s">
        <v>27</v>
      </c>
      <c r="I60" s="57">
        <v>28.09</v>
      </c>
      <c r="J60" s="47">
        <v>358850</v>
      </c>
      <c r="K60" s="57">
        <v>1560.2</v>
      </c>
      <c r="L60" s="41">
        <f t="shared" si="1"/>
        <v>1304.58118604651</v>
      </c>
      <c r="M60" s="50">
        <v>995.13</v>
      </c>
      <c r="N60" s="41">
        <f t="shared" si="2"/>
        <v>309.451186046512</v>
      </c>
      <c r="O60" s="42">
        <f t="shared" si="3"/>
        <v>31.0965588462323</v>
      </c>
      <c r="P60" s="27" t="s">
        <v>28</v>
      </c>
      <c r="Q60" s="41">
        <v>44.3524386734726</v>
      </c>
      <c r="R60" s="41">
        <f t="shared" si="4"/>
        <v>10201.0608948987</v>
      </c>
      <c r="S60" s="27"/>
    </row>
    <row r="61" s="8" customFormat="1" ht="130" customHeight="1" spans="1:19">
      <c r="A61" s="33">
        <v>57</v>
      </c>
      <c r="B61" s="47" t="s">
        <v>71</v>
      </c>
      <c r="C61" s="47" t="s">
        <v>72</v>
      </c>
      <c r="D61" s="33" t="s">
        <v>24</v>
      </c>
      <c r="E61" s="55" t="s">
        <v>83</v>
      </c>
      <c r="F61" s="33" t="s">
        <v>26</v>
      </c>
      <c r="G61" s="56">
        <v>105</v>
      </c>
      <c r="H61" s="38" t="s">
        <v>27</v>
      </c>
      <c r="I61" s="57">
        <v>29.58</v>
      </c>
      <c r="J61" s="47">
        <v>170500</v>
      </c>
      <c r="K61" s="33">
        <v>1623.8</v>
      </c>
      <c r="L61" s="41">
        <f t="shared" si="1"/>
        <v>1329.62786046512</v>
      </c>
      <c r="M61" s="50">
        <v>995.13</v>
      </c>
      <c r="N61" s="41">
        <f t="shared" si="2"/>
        <v>334.497860465116</v>
      </c>
      <c r="O61" s="42">
        <f t="shared" si="3"/>
        <v>33.61348371219</v>
      </c>
      <c r="P61" s="27" t="s">
        <v>28</v>
      </c>
      <c r="Q61" s="41">
        <v>44.3524386734726</v>
      </c>
      <c r="R61" s="41">
        <f t="shared" si="4"/>
        <v>4657.00606071462</v>
      </c>
      <c r="S61" s="27"/>
    </row>
    <row r="62" s="8" customFormat="1" ht="130" customHeight="1" spans="1:19">
      <c r="A62" s="33">
        <v>58</v>
      </c>
      <c r="B62" s="47" t="s">
        <v>71</v>
      </c>
      <c r="C62" s="47" t="s">
        <v>72</v>
      </c>
      <c r="D62" s="33" t="s">
        <v>24</v>
      </c>
      <c r="E62" s="55" t="s">
        <v>84</v>
      </c>
      <c r="F62" s="33" t="s">
        <v>26</v>
      </c>
      <c r="G62" s="56">
        <v>280</v>
      </c>
      <c r="H62" s="38" t="s">
        <v>27</v>
      </c>
      <c r="I62" s="57">
        <v>27.89</v>
      </c>
      <c r="J62" s="47">
        <v>454560</v>
      </c>
      <c r="K62" s="57">
        <v>1623.42</v>
      </c>
      <c r="L62" s="41">
        <f t="shared" si="1"/>
        <v>1361.21879302326</v>
      </c>
      <c r="M62" s="50">
        <v>995.13</v>
      </c>
      <c r="N62" s="41">
        <f t="shared" si="2"/>
        <v>366.088793023256</v>
      </c>
      <c r="O62" s="42">
        <f t="shared" si="3"/>
        <v>36.7880370427236</v>
      </c>
      <c r="P62" s="27" t="s">
        <v>28</v>
      </c>
      <c r="Q62" s="41">
        <v>44.3524386734726</v>
      </c>
      <c r="R62" s="41">
        <f t="shared" si="4"/>
        <v>12418.6828285723</v>
      </c>
      <c r="S62" s="27"/>
    </row>
    <row r="63" s="8" customFormat="1" ht="130" customHeight="1" spans="1:19">
      <c r="A63" s="33">
        <v>59</v>
      </c>
      <c r="B63" s="47" t="s">
        <v>71</v>
      </c>
      <c r="C63" s="47" t="s">
        <v>72</v>
      </c>
      <c r="D63" s="33" t="s">
        <v>24</v>
      </c>
      <c r="E63" s="55" t="s">
        <v>85</v>
      </c>
      <c r="F63" s="33" t="s">
        <v>26</v>
      </c>
      <c r="G63" s="58">
        <v>152</v>
      </c>
      <c r="H63" s="38" t="s">
        <v>27</v>
      </c>
      <c r="I63" s="57">
        <v>27.8</v>
      </c>
      <c r="J63" s="33">
        <v>239040</v>
      </c>
      <c r="K63" s="33">
        <v>1593.6</v>
      </c>
      <c r="L63" s="41">
        <f t="shared" si="1"/>
        <v>1337.88279069767</v>
      </c>
      <c r="M63" s="50">
        <v>995.13</v>
      </c>
      <c r="N63" s="41">
        <f t="shared" si="2"/>
        <v>342.752790697674</v>
      </c>
      <c r="O63" s="42">
        <f t="shared" si="3"/>
        <v>34.4430165604167</v>
      </c>
      <c r="P63" s="27" t="s">
        <v>28</v>
      </c>
      <c r="Q63" s="41">
        <v>44.3524386734726</v>
      </c>
      <c r="R63" s="41">
        <f t="shared" si="4"/>
        <v>6741.57067836784</v>
      </c>
      <c r="S63" s="27"/>
    </row>
    <row r="64" s="8" customFormat="1" ht="130" customHeight="1" spans="1:19">
      <c r="A64" s="33">
        <v>60</v>
      </c>
      <c r="B64" s="47" t="s">
        <v>71</v>
      </c>
      <c r="C64" s="47" t="s">
        <v>72</v>
      </c>
      <c r="D64" s="33" t="s">
        <v>24</v>
      </c>
      <c r="E64" s="55" t="s">
        <v>86</v>
      </c>
      <c r="F64" s="33" t="s">
        <v>26</v>
      </c>
      <c r="G64" s="56">
        <v>107</v>
      </c>
      <c r="H64" s="38" t="s">
        <v>27</v>
      </c>
      <c r="I64" s="57">
        <v>29.62</v>
      </c>
      <c r="J64" s="33">
        <v>171920</v>
      </c>
      <c r="K64" s="33">
        <v>1606.73</v>
      </c>
      <c r="L64" s="41">
        <f t="shared" si="1"/>
        <v>1314.90299302326</v>
      </c>
      <c r="M64" s="50">
        <v>995.13</v>
      </c>
      <c r="N64" s="41">
        <f t="shared" si="2"/>
        <v>319.772993023256</v>
      </c>
      <c r="O64" s="42">
        <f t="shared" si="3"/>
        <v>32.1337908638324</v>
      </c>
      <c r="P64" s="27" t="s">
        <v>28</v>
      </c>
      <c r="Q64" s="41">
        <v>44.3524386734726</v>
      </c>
      <c r="R64" s="41">
        <f t="shared" si="4"/>
        <v>4745.71093806157</v>
      </c>
      <c r="S64" s="27"/>
    </row>
    <row r="65" s="8" customFormat="1" ht="130" customHeight="1" spans="1:19">
      <c r="A65" s="33">
        <v>61</v>
      </c>
      <c r="B65" s="47" t="s">
        <v>71</v>
      </c>
      <c r="C65" s="47" t="s">
        <v>72</v>
      </c>
      <c r="D65" s="33" t="s">
        <v>24</v>
      </c>
      <c r="E65" s="55" t="s">
        <v>87</v>
      </c>
      <c r="F65" s="33" t="s">
        <v>26</v>
      </c>
      <c r="G65" s="56">
        <v>230</v>
      </c>
      <c r="H65" s="38" t="s">
        <v>27</v>
      </c>
      <c r="I65" s="57">
        <v>26.85</v>
      </c>
      <c r="J65" s="47">
        <v>361080</v>
      </c>
      <c r="K65" s="57">
        <v>1569.91</v>
      </c>
      <c r="L65" s="41">
        <f t="shared" si="1"/>
        <v>1335.33623837209</v>
      </c>
      <c r="M65" s="50">
        <v>995.13</v>
      </c>
      <c r="N65" s="41">
        <f t="shared" si="2"/>
        <v>340.206238372093</v>
      </c>
      <c r="O65" s="42">
        <f t="shared" si="3"/>
        <v>34.1871150876864</v>
      </c>
      <c r="P65" s="27" t="s">
        <v>28</v>
      </c>
      <c r="Q65" s="41">
        <v>44.3524386734726</v>
      </c>
      <c r="R65" s="41">
        <f t="shared" si="4"/>
        <v>10201.0608948987</v>
      </c>
      <c r="S65" s="27"/>
    </row>
    <row r="66" s="8" customFormat="1" ht="130" customHeight="1" spans="1:19">
      <c r="A66" s="33">
        <v>62</v>
      </c>
      <c r="B66" s="47" t="s">
        <v>71</v>
      </c>
      <c r="C66" s="47" t="s">
        <v>72</v>
      </c>
      <c r="D66" s="33" t="s">
        <v>24</v>
      </c>
      <c r="E66" s="55" t="s">
        <v>88</v>
      </c>
      <c r="F66" s="33" t="s">
        <v>26</v>
      </c>
      <c r="G66" s="58">
        <v>100</v>
      </c>
      <c r="H66" s="38" t="s">
        <v>27</v>
      </c>
      <c r="I66" s="57">
        <v>29.76</v>
      </c>
      <c r="J66" s="33">
        <v>167380</v>
      </c>
      <c r="K66" s="33">
        <v>1673.8</v>
      </c>
      <c r="L66" s="41">
        <f t="shared" si="1"/>
        <v>1367.06641860465</v>
      </c>
      <c r="M66" s="50">
        <v>995.13</v>
      </c>
      <c r="N66" s="41">
        <f t="shared" si="2"/>
        <v>371.936418604651</v>
      </c>
      <c r="O66" s="42">
        <f t="shared" si="3"/>
        <v>37.3756613311478</v>
      </c>
      <c r="P66" s="27" t="s">
        <v>28</v>
      </c>
      <c r="Q66" s="41">
        <v>44.3524386734726</v>
      </c>
      <c r="R66" s="41">
        <f t="shared" si="4"/>
        <v>4435.24386734726</v>
      </c>
      <c r="S66" s="27"/>
    </row>
    <row r="67" s="8" customFormat="1" ht="130" customHeight="1" spans="1:19">
      <c r="A67" s="33">
        <v>63</v>
      </c>
      <c r="B67" s="47" t="s">
        <v>71</v>
      </c>
      <c r="C67" s="47" t="s">
        <v>72</v>
      </c>
      <c r="D67" s="33" t="s">
        <v>24</v>
      </c>
      <c r="E67" s="55" t="s">
        <v>89</v>
      </c>
      <c r="F67" s="33" t="s">
        <v>26</v>
      </c>
      <c r="G67" s="56">
        <v>260</v>
      </c>
      <c r="H67" s="38" t="s">
        <v>27</v>
      </c>
      <c r="I67" s="57">
        <v>29.13</v>
      </c>
      <c r="J67" s="47">
        <v>408380</v>
      </c>
      <c r="K67" s="57">
        <v>1570.69</v>
      </c>
      <c r="L67" s="41">
        <f t="shared" si="1"/>
        <v>1294.35814302326</v>
      </c>
      <c r="M67" s="50">
        <v>995.13</v>
      </c>
      <c r="N67" s="41">
        <f t="shared" si="2"/>
        <v>299.228143023256</v>
      </c>
      <c r="O67" s="42">
        <f t="shared" si="3"/>
        <v>30.0692515574102</v>
      </c>
      <c r="P67" s="27" t="s">
        <v>28</v>
      </c>
      <c r="Q67" s="41">
        <v>44.3524386734726</v>
      </c>
      <c r="R67" s="41">
        <f t="shared" si="4"/>
        <v>11531.6340551029</v>
      </c>
      <c r="S67" s="27"/>
    </row>
    <row r="68" s="8" customFormat="1" ht="130" customHeight="1" spans="1:19">
      <c r="A68" s="33">
        <v>64</v>
      </c>
      <c r="B68" s="47" t="s">
        <v>71</v>
      </c>
      <c r="C68" s="47" t="s">
        <v>72</v>
      </c>
      <c r="D68" s="33" t="s">
        <v>24</v>
      </c>
      <c r="E68" s="55" t="s">
        <v>90</v>
      </c>
      <c r="F68" s="33" t="s">
        <v>26</v>
      </c>
      <c r="G68" s="58">
        <v>180</v>
      </c>
      <c r="H68" s="38" t="s">
        <v>27</v>
      </c>
      <c r="I68" s="57">
        <v>31.01</v>
      </c>
      <c r="J68" s="33">
        <v>280360</v>
      </c>
      <c r="K68" s="33">
        <v>1557.56</v>
      </c>
      <c r="L68" s="41">
        <f t="shared" si="1"/>
        <v>1249.48912093023</v>
      </c>
      <c r="M68" s="50">
        <v>995.13</v>
      </c>
      <c r="N68" s="41">
        <f t="shared" si="2"/>
        <v>254.359120930233</v>
      </c>
      <c r="O68" s="42">
        <f t="shared" si="3"/>
        <v>25.5603911981583</v>
      </c>
      <c r="P68" s="27" t="s">
        <v>28</v>
      </c>
      <c r="Q68" s="41">
        <v>44.3524386734726</v>
      </c>
      <c r="R68" s="41">
        <f t="shared" si="4"/>
        <v>7983.43896122507</v>
      </c>
      <c r="S68" s="27"/>
    </row>
    <row r="69" s="8" customFormat="1" ht="130" customHeight="1" spans="1:19">
      <c r="A69" s="33">
        <v>65</v>
      </c>
      <c r="B69" s="47" t="s">
        <v>71</v>
      </c>
      <c r="C69" s="47" t="s">
        <v>72</v>
      </c>
      <c r="D69" s="33" t="s">
        <v>24</v>
      </c>
      <c r="E69" s="55" t="s">
        <v>91</v>
      </c>
      <c r="F69" s="33" t="s">
        <v>26</v>
      </c>
      <c r="G69" s="56">
        <v>140</v>
      </c>
      <c r="H69" s="38" t="s">
        <v>27</v>
      </c>
      <c r="I69" s="57">
        <v>29.26</v>
      </c>
      <c r="J69" s="47">
        <v>239020</v>
      </c>
      <c r="K69" s="57">
        <v>1707.28</v>
      </c>
      <c r="L69" s="41">
        <f t="shared" ref="L69:L132" si="5">K69*(100-I69)/86</f>
        <v>1404.33706046512</v>
      </c>
      <c r="M69" s="50">
        <v>995.13</v>
      </c>
      <c r="N69" s="41">
        <f t="shared" ref="N69:N132" si="6">L69-M69</f>
        <v>409.207060465116</v>
      </c>
      <c r="O69" s="42">
        <f t="shared" ref="O69:O132" si="7">N69/M69*100</f>
        <v>41.1209651467764</v>
      </c>
      <c r="P69" s="27" t="s">
        <v>28</v>
      </c>
      <c r="Q69" s="41">
        <v>44.3524386734726</v>
      </c>
      <c r="R69" s="41">
        <f t="shared" si="4"/>
        <v>6209.34141428616</v>
      </c>
      <c r="S69" s="27"/>
    </row>
    <row r="70" s="8" customFormat="1" ht="130" customHeight="1" spans="1:19">
      <c r="A70" s="33">
        <v>66</v>
      </c>
      <c r="B70" s="47" t="s">
        <v>71</v>
      </c>
      <c r="C70" s="47" t="s">
        <v>72</v>
      </c>
      <c r="D70" s="33" t="s">
        <v>24</v>
      </c>
      <c r="E70" s="55" t="s">
        <v>92</v>
      </c>
      <c r="F70" s="33" t="s">
        <v>26</v>
      </c>
      <c r="G70" s="58">
        <v>260</v>
      </c>
      <c r="H70" s="38" t="s">
        <v>27</v>
      </c>
      <c r="I70" s="57">
        <v>28.08</v>
      </c>
      <c r="J70" s="33">
        <v>408740</v>
      </c>
      <c r="K70" s="33">
        <v>1572.07</v>
      </c>
      <c r="L70" s="41">
        <f t="shared" si="5"/>
        <v>1314.6892372093</v>
      </c>
      <c r="M70" s="50">
        <v>995.13</v>
      </c>
      <c r="N70" s="41">
        <f t="shared" si="6"/>
        <v>319.559237209302</v>
      </c>
      <c r="O70" s="42">
        <f t="shared" si="7"/>
        <v>32.1123106739122</v>
      </c>
      <c r="P70" s="27" t="s">
        <v>28</v>
      </c>
      <c r="Q70" s="41">
        <v>44.3524386734726</v>
      </c>
      <c r="R70" s="41">
        <f t="shared" ref="R70:R133" si="8">G70*Q70</f>
        <v>11531.6340551029</v>
      </c>
      <c r="S70" s="27"/>
    </row>
    <row r="71" s="8" customFormat="1" ht="130" customHeight="1" spans="1:19">
      <c r="A71" s="33">
        <v>67</v>
      </c>
      <c r="B71" s="47" t="s">
        <v>71</v>
      </c>
      <c r="C71" s="47" t="s">
        <v>72</v>
      </c>
      <c r="D71" s="33" t="s">
        <v>24</v>
      </c>
      <c r="E71" s="55" t="s">
        <v>93</v>
      </c>
      <c r="F71" s="33" t="s">
        <v>26</v>
      </c>
      <c r="G71" s="56">
        <v>160</v>
      </c>
      <c r="H71" s="38" t="s">
        <v>27</v>
      </c>
      <c r="I71" s="57">
        <v>28.58</v>
      </c>
      <c r="J71" s="47">
        <v>255960</v>
      </c>
      <c r="K71" s="57">
        <v>1599.75</v>
      </c>
      <c r="L71" s="41">
        <f t="shared" si="5"/>
        <v>1328.53656976744</v>
      </c>
      <c r="M71" s="50">
        <v>995.13</v>
      </c>
      <c r="N71" s="41">
        <f t="shared" si="6"/>
        <v>333.406569767442</v>
      </c>
      <c r="O71" s="42">
        <f t="shared" si="7"/>
        <v>33.5038205829833</v>
      </c>
      <c r="P71" s="27" t="s">
        <v>28</v>
      </c>
      <c r="Q71" s="41">
        <v>44.3524386734726</v>
      </c>
      <c r="R71" s="41">
        <f t="shared" si="8"/>
        <v>7096.39018775562</v>
      </c>
      <c r="S71" s="27"/>
    </row>
    <row r="72" s="8" customFormat="1" ht="130" customHeight="1" spans="1:19">
      <c r="A72" s="33">
        <v>68</v>
      </c>
      <c r="B72" s="47" t="s">
        <v>71</v>
      </c>
      <c r="C72" s="47" t="s">
        <v>72</v>
      </c>
      <c r="D72" s="33" t="s">
        <v>24</v>
      </c>
      <c r="E72" s="55" t="s">
        <v>94</v>
      </c>
      <c r="F72" s="33" t="s">
        <v>26</v>
      </c>
      <c r="G72" s="56">
        <v>122</v>
      </c>
      <c r="H72" s="38" t="s">
        <v>27</v>
      </c>
      <c r="I72" s="57">
        <v>28.82</v>
      </c>
      <c r="J72" s="47">
        <v>188800</v>
      </c>
      <c r="K72" s="57">
        <v>1547.54</v>
      </c>
      <c r="L72" s="41">
        <f t="shared" si="5"/>
        <v>1280.85926976744</v>
      </c>
      <c r="M72" s="50">
        <v>995.13</v>
      </c>
      <c r="N72" s="41">
        <f t="shared" si="6"/>
        <v>285.729269767442</v>
      </c>
      <c r="O72" s="42">
        <f t="shared" si="7"/>
        <v>28.7127581087337</v>
      </c>
      <c r="P72" s="27" t="s">
        <v>28</v>
      </c>
      <c r="Q72" s="41">
        <v>44.3524386734726</v>
      </c>
      <c r="R72" s="41">
        <f t="shared" si="8"/>
        <v>5410.99751816366</v>
      </c>
      <c r="S72" s="27"/>
    </row>
    <row r="73" s="8" customFormat="1" ht="130" customHeight="1" spans="1:19">
      <c r="A73" s="33">
        <v>69</v>
      </c>
      <c r="B73" s="47" t="s">
        <v>71</v>
      </c>
      <c r="C73" s="47" t="s">
        <v>72</v>
      </c>
      <c r="D73" s="33" t="s">
        <v>24</v>
      </c>
      <c r="E73" s="55" t="s">
        <v>95</v>
      </c>
      <c r="F73" s="33" t="s">
        <v>26</v>
      </c>
      <c r="G73" s="56">
        <v>240</v>
      </c>
      <c r="H73" s="38" t="s">
        <v>27</v>
      </c>
      <c r="I73" s="57">
        <v>27.86</v>
      </c>
      <c r="J73" s="27">
        <v>395940</v>
      </c>
      <c r="K73" s="50">
        <v>1649.75</v>
      </c>
      <c r="L73" s="41">
        <f t="shared" si="5"/>
        <v>1383.87168604651</v>
      </c>
      <c r="M73" s="50">
        <v>995.13</v>
      </c>
      <c r="N73" s="41">
        <f t="shared" si="6"/>
        <v>388.741686046512</v>
      </c>
      <c r="O73" s="42">
        <f t="shared" si="7"/>
        <v>39.0644122925157</v>
      </c>
      <c r="P73" s="27" t="s">
        <v>28</v>
      </c>
      <c r="Q73" s="41">
        <v>44.3524386734726</v>
      </c>
      <c r="R73" s="41">
        <f t="shared" si="8"/>
        <v>10644.5852816334</v>
      </c>
      <c r="S73" s="27"/>
    </row>
    <row r="74" s="8" customFormat="1" ht="130" customHeight="1" spans="1:19">
      <c r="A74" s="33">
        <v>70</v>
      </c>
      <c r="B74" s="47" t="s">
        <v>71</v>
      </c>
      <c r="C74" s="47" t="s">
        <v>72</v>
      </c>
      <c r="D74" s="33" t="s">
        <v>24</v>
      </c>
      <c r="E74" s="55" t="s">
        <v>96</v>
      </c>
      <c r="F74" s="33" t="s">
        <v>26</v>
      </c>
      <c r="G74" s="58">
        <v>140</v>
      </c>
      <c r="H74" s="38" t="s">
        <v>27</v>
      </c>
      <c r="I74" s="57">
        <v>27.98</v>
      </c>
      <c r="J74" s="33">
        <v>206900</v>
      </c>
      <c r="K74" s="33">
        <v>1477.88</v>
      </c>
      <c r="L74" s="41">
        <f t="shared" si="5"/>
        <v>1237.63857674419</v>
      </c>
      <c r="M74" s="50">
        <v>995.13</v>
      </c>
      <c r="N74" s="41">
        <f t="shared" si="6"/>
        <v>242.508576744186</v>
      </c>
      <c r="O74" s="42">
        <f t="shared" si="7"/>
        <v>24.3695373211727</v>
      </c>
      <c r="P74" s="27" t="s">
        <v>28</v>
      </c>
      <c r="Q74" s="41">
        <v>44.3524386734726</v>
      </c>
      <c r="R74" s="41">
        <f t="shared" si="8"/>
        <v>6209.34141428616</v>
      </c>
      <c r="S74" s="27"/>
    </row>
    <row r="75" s="8" customFormat="1" ht="130" customHeight="1" spans="1:19">
      <c r="A75" s="33">
        <v>71</v>
      </c>
      <c r="B75" s="47" t="s">
        <v>71</v>
      </c>
      <c r="C75" s="47" t="s">
        <v>72</v>
      </c>
      <c r="D75" s="33" t="s">
        <v>24</v>
      </c>
      <c r="E75" s="55" t="s">
        <v>97</v>
      </c>
      <c r="F75" s="33" t="s">
        <v>26</v>
      </c>
      <c r="G75" s="58">
        <v>100</v>
      </c>
      <c r="H75" s="38" t="s">
        <v>27</v>
      </c>
      <c r="I75" s="57">
        <v>30.04</v>
      </c>
      <c r="J75" s="33">
        <v>153760</v>
      </c>
      <c r="K75" s="33">
        <v>1537.6</v>
      </c>
      <c r="L75" s="41">
        <f t="shared" si="5"/>
        <v>1250.81972093023</v>
      </c>
      <c r="M75" s="50">
        <v>995.13</v>
      </c>
      <c r="N75" s="41">
        <f t="shared" si="6"/>
        <v>255.689720930233</v>
      </c>
      <c r="O75" s="42">
        <f t="shared" si="7"/>
        <v>25.6941023715728</v>
      </c>
      <c r="P75" s="27" t="s">
        <v>28</v>
      </c>
      <c r="Q75" s="41">
        <v>44.3524386734726</v>
      </c>
      <c r="R75" s="41">
        <f t="shared" si="8"/>
        <v>4435.24386734726</v>
      </c>
      <c r="S75" s="27"/>
    </row>
    <row r="76" s="8" customFormat="1" ht="130" customHeight="1" spans="1:19">
      <c r="A76" s="33">
        <v>72</v>
      </c>
      <c r="B76" s="47" t="s">
        <v>71</v>
      </c>
      <c r="C76" s="47" t="s">
        <v>72</v>
      </c>
      <c r="D76" s="33" t="s">
        <v>24</v>
      </c>
      <c r="E76" s="55" t="s">
        <v>98</v>
      </c>
      <c r="F76" s="33" t="s">
        <v>26</v>
      </c>
      <c r="G76" s="56">
        <v>160</v>
      </c>
      <c r="H76" s="38" t="s">
        <v>27</v>
      </c>
      <c r="I76" s="57">
        <v>29.25</v>
      </c>
      <c r="J76" s="27">
        <v>271700</v>
      </c>
      <c r="K76" s="50">
        <v>1698.12</v>
      </c>
      <c r="L76" s="41">
        <f t="shared" si="5"/>
        <v>1396.99988372093</v>
      </c>
      <c r="M76" s="50">
        <v>995.13</v>
      </c>
      <c r="N76" s="41">
        <f t="shared" si="6"/>
        <v>401.86988372093</v>
      </c>
      <c r="O76" s="42">
        <f t="shared" si="7"/>
        <v>40.3836567806146</v>
      </c>
      <c r="P76" s="27" t="s">
        <v>28</v>
      </c>
      <c r="Q76" s="41">
        <v>44.3524386734726</v>
      </c>
      <c r="R76" s="41">
        <f t="shared" si="8"/>
        <v>7096.39018775562</v>
      </c>
      <c r="S76" s="27"/>
    </row>
    <row r="77" s="8" customFormat="1" ht="130" customHeight="1" spans="1:19">
      <c r="A77" s="33">
        <v>73</v>
      </c>
      <c r="B77" s="47" t="s">
        <v>71</v>
      </c>
      <c r="C77" s="47" t="s">
        <v>72</v>
      </c>
      <c r="D77" s="33" t="s">
        <v>24</v>
      </c>
      <c r="E77" s="55" t="s">
        <v>99</v>
      </c>
      <c r="F77" s="33" t="s">
        <v>26</v>
      </c>
      <c r="G77" s="56">
        <v>205</v>
      </c>
      <c r="H77" s="38" t="s">
        <v>27</v>
      </c>
      <c r="I77" s="57">
        <v>29.62</v>
      </c>
      <c r="J77" s="27">
        <v>326200</v>
      </c>
      <c r="K77" s="50">
        <v>1591.2</v>
      </c>
      <c r="L77" s="41">
        <f t="shared" si="5"/>
        <v>1302.1936744186</v>
      </c>
      <c r="M77" s="50">
        <v>995.13</v>
      </c>
      <c r="N77" s="41">
        <f t="shared" si="6"/>
        <v>307.063674418605</v>
      </c>
      <c r="O77" s="42">
        <f t="shared" si="7"/>
        <v>30.8566392751303</v>
      </c>
      <c r="P77" s="27" t="s">
        <v>28</v>
      </c>
      <c r="Q77" s="41">
        <v>44.3524386734726</v>
      </c>
      <c r="R77" s="41">
        <f t="shared" si="8"/>
        <v>9092.24992806188</v>
      </c>
      <c r="S77" s="27"/>
    </row>
    <row r="78" s="8" customFormat="1" ht="130" customHeight="1" spans="1:19">
      <c r="A78" s="33">
        <v>74</v>
      </c>
      <c r="B78" s="47" t="s">
        <v>71</v>
      </c>
      <c r="C78" s="47" t="s">
        <v>72</v>
      </c>
      <c r="D78" s="33" t="s">
        <v>24</v>
      </c>
      <c r="E78" s="55" t="s">
        <v>100</v>
      </c>
      <c r="F78" s="33" t="s">
        <v>26</v>
      </c>
      <c r="G78" s="58">
        <v>150</v>
      </c>
      <c r="H78" s="38" t="s">
        <v>27</v>
      </c>
      <c r="I78" s="57">
        <v>29.09</v>
      </c>
      <c r="J78" s="33">
        <v>233920</v>
      </c>
      <c r="K78" s="33">
        <v>1559.47</v>
      </c>
      <c r="L78" s="41">
        <f t="shared" si="5"/>
        <v>1285.83741511628</v>
      </c>
      <c r="M78" s="50">
        <v>995.13</v>
      </c>
      <c r="N78" s="41">
        <f t="shared" si="6"/>
        <v>290.707415116279</v>
      </c>
      <c r="O78" s="42">
        <f t="shared" si="7"/>
        <v>29.2130088647995</v>
      </c>
      <c r="P78" s="27" t="s">
        <v>28</v>
      </c>
      <c r="Q78" s="41">
        <v>44.3524386734726</v>
      </c>
      <c r="R78" s="41">
        <f t="shared" si="8"/>
        <v>6652.86580102089</v>
      </c>
      <c r="S78" s="27"/>
    </row>
    <row r="79" s="8" customFormat="1" ht="130" customHeight="1" spans="1:19">
      <c r="A79" s="33">
        <v>75</v>
      </c>
      <c r="B79" s="47" t="s">
        <v>71</v>
      </c>
      <c r="C79" s="47" t="s">
        <v>72</v>
      </c>
      <c r="D79" s="33" t="s">
        <v>24</v>
      </c>
      <c r="E79" s="55" t="s">
        <v>101</v>
      </c>
      <c r="F79" s="33" t="s">
        <v>26</v>
      </c>
      <c r="G79" s="56">
        <v>108</v>
      </c>
      <c r="H79" s="38" t="s">
        <v>27</v>
      </c>
      <c r="I79" s="57">
        <v>29.02</v>
      </c>
      <c r="J79" s="27">
        <v>177520</v>
      </c>
      <c r="K79" s="27">
        <v>1643.7</v>
      </c>
      <c r="L79" s="41">
        <f t="shared" si="5"/>
        <v>1356.62588372093</v>
      </c>
      <c r="M79" s="50">
        <v>995.13</v>
      </c>
      <c r="N79" s="41">
        <f t="shared" si="6"/>
        <v>361.49588372093</v>
      </c>
      <c r="O79" s="42">
        <f t="shared" si="7"/>
        <v>36.3264984193955</v>
      </c>
      <c r="P79" s="27" t="s">
        <v>28</v>
      </c>
      <c r="Q79" s="41">
        <v>44.3524386734726</v>
      </c>
      <c r="R79" s="41">
        <f t="shared" si="8"/>
        <v>4790.06337673504</v>
      </c>
      <c r="S79" s="27"/>
    </row>
    <row r="80" s="8" customFormat="1" ht="130" customHeight="1" spans="1:19">
      <c r="A80" s="33">
        <v>76</v>
      </c>
      <c r="B80" s="47" t="s">
        <v>71</v>
      </c>
      <c r="C80" s="47" t="s">
        <v>72</v>
      </c>
      <c r="D80" s="33" t="s">
        <v>24</v>
      </c>
      <c r="E80" s="55" t="s">
        <v>102</v>
      </c>
      <c r="F80" s="33" t="s">
        <v>26</v>
      </c>
      <c r="G80" s="56">
        <v>185</v>
      </c>
      <c r="H80" s="38" t="s">
        <v>27</v>
      </c>
      <c r="I80" s="57">
        <v>25.88</v>
      </c>
      <c r="J80" s="27">
        <v>294680</v>
      </c>
      <c r="K80" s="27">
        <v>1592.86</v>
      </c>
      <c r="L80" s="41">
        <f t="shared" si="5"/>
        <v>1372.82306046512</v>
      </c>
      <c r="M80" s="50">
        <v>995.13</v>
      </c>
      <c r="N80" s="41">
        <f t="shared" si="6"/>
        <v>377.693060465116</v>
      </c>
      <c r="O80" s="42">
        <f t="shared" si="7"/>
        <v>37.9541427215657</v>
      </c>
      <c r="P80" s="27" t="s">
        <v>28</v>
      </c>
      <c r="Q80" s="41">
        <v>44.3524386734726</v>
      </c>
      <c r="R80" s="41">
        <f t="shared" si="8"/>
        <v>8205.20115459243</v>
      </c>
      <c r="S80" s="27"/>
    </row>
    <row r="81" s="8" customFormat="1" ht="130" customHeight="1" spans="1:19">
      <c r="A81" s="33">
        <v>77</v>
      </c>
      <c r="B81" s="47" t="s">
        <v>71</v>
      </c>
      <c r="C81" s="47" t="s">
        <v>72</v>
      </c>
      <c r="D81" s="33" t="s">
        <v>24</v>
      </c>
      <c r="E81" s="55" t="s">
        <v>103</v>
      </c>
      <c r="F81" s="33" t="s">
        <v>26</v>
      </c>
      <c r="G81" s="56">
        <v>160</v>
      </c>
      <c r="H81" s="38" t="s">
        <v>27</v>
      </c>
      <c r="I81" s="57">
        <v>28.5</v>
      </c>
      <c r="J81" s="27">
        <v>250420</v>
      </c>
      <c r="K81" s="27">
        <v>1565.12</v>
      </c>
      <c r="L81" s="41">
        <f t="shared" si="5"/>
        <v>1301.23348837209</v>
      </c>
      <c r="M81" s="50">
        <v>995.13</v>
      </c>
      <c r="N81" s="41">
        <f t="shared" si="6"/>
        <v>306.103488372093</v>
      </c>
      <c r="O81" s="42">
        <f t="shared" si="7"/>
        <v>30.7601507714663</v>
      </c>
      <c r="P81" s="27" t="s">
        <v>28</v>
      </c>
      <c r="Q81" s="41">
        <v>44.3524386734726</v>
      </c>
      <c r="R81" s="41">
        <f t="shared" si="8"/>
        <v>7096.39018775562</v>
      </c>
      <c r="S81" s="27"/>
    </row>
    <row r="82" s="8" customFormat="1" ht="130" customHeight="1" spans="1:19">
      <c r="A82" s="33">
        <v>78</v>
      </c>
      <c r="B82" s="47" t="s">
        <v>71</v>
      </c>
      <c r="C82" s="47" t="s">
        <v>72</v>
      </c>
      <c r="D82" s="33" t="s">
        <v>24</v>
      </c>
      <c r="E82" s="55" t="s">
        <v>104</v>
      </c>
      <c r="F82" s="33" t="s">
        <v>26</v>
      </c>
      <c r="G82" s="56">
        <v>100</v>
      </c>
      <c r="H82" s="38" t="s">
        <v>27</v>
      </c>
      <c r="I82" s="57">
        <v>28.18</v>
      </c>
      <c r="J82" s="27">
        <v>156440</v>
      </c>
      <c r="K82" s="27">
        <v>1564.4</v>
      </c>
      <c r="L82" s="41">
        <f t="shared" si="5"/>
        <v>1306.45590697674</v>
      </c>
      <c r="M82" s="50">
        <v>995.13</v>
      </c>
      <c r="N82" s="41">
        <f t="shared" si="6"/>
        <v>311.325906976744</v>
      </c>
      <c r="O82" s="42">
        <f t="shared" si="7"/>
        <v>31.2849483963647</v>
      </c>
      <c r="P82" s="27" t="s">
        <v>28</v>
      </c>
      <c r="Q82" s="41">
        <v>44.3524386734726</v>
      </c>
      <c r="R82" s="41">
        <f t="shared" si="8"/>
        <v>4435.24386734726</v>
      </c>
      <c r="S82" s="47"/>
    </row>
    <row r="83" s="8" customFormat="1" ht="130" customHeight="1" spans="1:19">
      <c r="A83" s="33">
        <v>79</v>
      </c>
      <c r="B83" s="47" t="s">
        <v>71</v>
      </c>
      <c r="C83" s="47" t="s">
        <v>72</v>
      </c>
      <c r="D83" s="33" t="s">
        <v>24</v>
      </c>
      <c r="E83" s="55" t="s">
        <v>105</v>
      </c>
      <c r="F83" s="33" t="s">
        <v>26</v>
      </c>
      <c r="G83" s="56">
        <v>100</v>
      </c>
      <c r="H83" s="38" t="s">
        <v>27</v>
      </c>
      <c r="I83" s="57">
        <v>25.72</v>
      </c>
      <c r="J83" s="47">
        <v>151140</v>
      </c>
      <c r="K83" s="27">
        <v>1511.4</v>
      </c>
      <c r="L83" s="41">
        <f t="shared" si="5"/>
        <v>1305.42781395349</v>
      </c>
      <c r="M83" s="50">
        <v>995.13</v>
      </c>
      <c r="N83" s="41">
        <f t="shared" si="6"/>
        <v>310.297813953488</v>
      </c>
      <c r="O83" s="42">
        <f t="shared" si="7"/>
        <v>31.1816359624861</v>
      </c>
      <c r="P83" s="27" t="s">
        <v>28</v>
      </c>
      <c r="Q83" s="41">
        <v>44.3524386734726</v>
      </c>
      <c r="R83" s="41">
        <f t="shared" si="8"/>
        <v>4435.24386734726</v>
      </c>
      <c r="S83" s="27"/>
    </row>
    <row r="84" s="8" customFormat="1" ht="130" customHeight="1" spans="1:19">
      <c r="A84" s="33">
        <v>80</v>
      </c>
      <c r="B84" s="47" t="s">
        <v>71</v>
      </c>
      <c r="C84" s="47" t="s">
        <v>72</v>
      </c>
      <c r="D84" s="33" t="s">
        <v>24</v>
      </c>
      <c r="E84" s="55" t="s">
        <v>106</v>
      </c>
      <c r="F84" s="33" t="s">
        <v>26</v>
      </c>
      <c r="G84" s="58">
        <v>100</v>
      </c>
      <c r="H84" s="38" t="s">
        <v>27</v>
      </c>
      <c r="I84" s="57">
        <v>29.53</v>
      </c>
      <c r="J84" s="33">
        <v>154880</v>
      </c>
      <c r="K84" s="33">
        <v>1548.8</v>
      </c>
      <c r="L84" s="41">
        <f t="shared" si="5"/>
        <v>1269.11553488372</v>
      </c>
      <c r="M84" s="50">
        <v>995.13</v>
      </c>
      <c r="N84" s="41">
        <f t="shared" si="6"/>
        <v>273.985534883721</v>
      </c>
      <c r="O84" s="42">
        <f t="shared" si="7"/>
        <v>27.5326374326692</v>
      </c>
      <c r="P84" s="27" t="s">
        <v>28</v>
      </c>
      <c r="Q84" s="41">
        <v>44.3524386734726</v>
      </c>
      <c r="R84" s="41">
        <f t="shared" si="8"/>
        <v>4435.24386734726</v>
      </c>
      <c r="S84" s="27"/>
    </row>
    <row r="85" s="8" customFormat="1" ht="130" customHeight="1" spans="1:19">
      <c r="A85" s="33">
        <v>81</v>
      </c>
      <c r="B85" s="47" t="s">
        <v>71</v>
      </c>
      <c r="C85" s="47" t="s">
        <v>72</v>
      </c>
      <c r="D85" s="33" t="s">
        <v>24</v>
      </c>
      <c r="E85" s="55" t="s">
        <v>107</v>
      </c>
      <c r="F85" s="33" t="s">
        <v>26</v>
      </c>
      <c r="G85" s="56">
        <v>150</v>
      </c>
      <c r="H85" s="38" t="s">
        <v>27</v>
      </c>
      <c r="I85" s="57">
        <v>24.96</v>
      </c>
      <c r="J85" s="47">
        <v>235160</v>
      </c>
      <c r="K85" s="57">
        <v>1567.73</v>
      </c>
      <c r="L85" s="41">
        <f t="shared" si="5"/>
        <v>1367.93557209302</v>
      </c>
      <c r="M85" s="50">
        <v>995.13</v>
      </c>
      <c r="N85" s="41">
        <f t="shared" si="6"/>
        <v>372.805572093023</v>
      </c>
      <c r="O85" s="42">
        <f t="shared" si="7"/>
        <v>37.4630020291844</v>
      </c>
      <c r="P85" s="27" t="s">
        <v>28</v>
      </c>
      <c r="Q85" s="41">
        <v>44.3524386734726</v>
      </c>
      <c r="R85" s="41">
        <f t="shared" si="8"/>
        <v>6652.86580102089</v>
      </c>
      <c r="S85" s="27"/>
    </row>
    <row r="86" s="8" customFormat="1" ht="130" customHeight="1" spans="1:19">
      <c r="A86" s="33">
        <v>82</v>
      </c>
      <c r="B86" s="47" t="s">
        <v>71</v>
      </c>
      <c r="C86" s="47" t="s">
        <v>72</v>
      </c>
      <c r="D86" s="33" t="s">
        <v>24</v>
      </c>
      <c r="E86" s="55" t="s">
        <v>108</v>
      </c>
      <c r="F86" s="33" t="s">
        <v>26</v>
      </c>
      <c r="G86" s="56">
        <v>180</v>
      </c>
      <c r="H86" s="38" t="s">
        <v>27</v>
      </c>
      <c r="I86" s="57">
        <v>28.3</v>
      </c>
      <c r="J86" s="47">
        <v>287420</v>
      </c>
      <c r="K86" s="57">
        <v>1596.7</v>
      </c>
      <c r="L86" s="41">
        <f t="shared" si="5"/>
        <v>1331.20220930233</v>
      </c>
      <c r="M86" s="50">
        <v>995.13</v>
      </c>
      <c r="N86" s="41">
        <f t="shared" si="6"/>
        <v>336.072209302326</v>
      </c>
      <c r="O86" s="42">
        <f t="shared" si="7"/>
        <v>33.771689055935</v>
      </c>
      <c r="P86" s="27" t="s">
        <v>28</v>
      </c>
      <c r="Q86" s="41">
        <v>44.3524386734726</v>
      </c>
      <c r="R86" s="41">
        <f t="shared" si="8"/>
        <v>7983.43896122507</v>
      </c>
      <c r="S86" s="27"/>
    </row>
    <row r="87" s="8" customFormat="1" ht="130" customHeight="1" spans="1:19">
      <c r="A87" s="33">
        <v>83</v>
      </c>
      <c r="B87" s="47" t="s">
        <v>71</v>
      </c>
      <c r="C87" s="47" t="s">
        <v>72</v>
      </c>
      <c r="D87" s="33" t="s">
        <v>24</v>
      </c>
      <c r="E87" s="55" t="s">
        <v>109</v>
      </c>
      <c r="F87" s="33" t="s">
        <v>26</v>
      </c>
      <c r="G87" s="56">
        <v>115</v>
      </c>
      <c r="H87" s="38" t="s">
        <v>27</v>
      </c>
      <c r="I87" s="57">
        <v>27.5</v>
      </c>
      <c r="J87" s="47">
        <v>177040</v>
      </c>
      <c r="K87" s="57">
        <v>1539.48</v>
      </c>
      <c r="L87" s="41">
        <f t="shared" si="5"/>
        <v>1297.81744186047</v>
      </c>
      <c r="M87" s="50">
        <v>995.13</v>
      </c>
      <c r="N87" s="41">
        <f t="shared" si="6"/>
        <v>302.687441860465</v>
      </c>
      <c r="O87" s="42">
        <f t="shared" si="7"/>
        <v>30.4168743642002</v>
      </c>
      <c r="P87" s="27" t="s">
        <v>28</v>
      </c>
      <c r="Q87" s="41">
        <v>44.3524386734726</v>
      </c>
      <c r="R87" s="41">
        <f t="shared" si="8"/>
        <v>5100.53044744935</v>
      </c>
      <c r="S87" s="27"/>
    </row>
    <row r="88" s="8" customFormat="1" ht="130" customHeight="1" spans="1:19">
      <c r="A88" s="33">
        <v>84</v>
      </c>
      <c r="B88" s="47" t="s">
        <v>71</v>
      </c>
      <c r="C88" s="47" t="s">
        <v>72</v>
      </c>
      <c r="D88" s="33" t="s">
        <v>24</v>
      </c>
      <c r="E88" s="55" t="s">
        <v>110</v>
      </c>
      <c r="F88" s="33" t="s">
        <v>26</v>
      </c>
      <c r="G88" s="56">
        <v>140</v>
      </c>
      <c r="H88" s="38" t="s">
        <v>27</v>
      </c>
      <c r="I88" s="57">
        <v>28.76</v>
      </c>
      <c r="J88" s="47">
        <v>231580</v>
      </c>
      <c r="K88" s="47">
        <v>1654.1</v>
      </c>
      <c r="L88" s="41">
        <f t="shared" si="5"/>
        <v>1370.21027906977</v>
      </c>
      <c r="M88" s="50">
        <v>995.13</v>
      </c>
      <c r="N88" s="41">
        <f t="shared" si="6"/>
        <v>375.080279069767</v>
      </c>
      <c r="O88" s="42">
        <f t="shared" si="7"/>
        <v>37.6915859304581</v>
      </c>
      <c r="P88" s="27" t="s">
        <v>28</v>
      </c>
      <c r="Q88" s="41">
        <v>44.3524386734726</v>
      </c>
      <c r="R88" s="41">
        <f t="shared" si="8"/>
        <v>6209.34141428616</v>
      </c>
      <c r="S88" s="27"/>
    </row>
    <row r="89" s="8" customFormat="1" ht="130" customHeight="1" spans="1:19">
      <c r="A89" s="33">
        <v>85</v>
      </c>
      <c r="B89" s="47" t="s">
        <v>71</v>
      </c>
      <c r="C89" s="47" t="s">
        <v>72</v>
      </c>
      <c r="D89" s="33" t="s">
        <v>24</v>
      </c>
      <c r="E89" s="55" t="s">
        <v>111</v>
      </c>
      <c r="F89" s="33" t="s">
        <v>26</v>
      </c>
      <c r="G89" s="58">
        <v>190</v>
      </c>
      <c r="H89" s="38" t="s">
        <v>27</v>
      </c>
      <c r="I89" s="57">
        <v>26.33</v>
      </c>
      <c r="J89" s="33">
        <v>296760</v>
      </c>
      <c r="K89" s="33">
        <v>1561.89</v>
      </c>
      <c r="L89" s="41">
        <f t="shared" si="5"/>
        <v>1337.95856162791</v>
      </c>
      <c r="M89" s="50">
        <v>995.13</v>
      </c>
      <c r="N89" s="41">
        <f t="shared" si="6"/>
        <v>342.828561627907</v>
      </c>
      <c r="O89" s="42">
        <f t="shared" si="7"/>
        <v>34.4506307344676</v>
      </c>
      <c r="P89" s="27" t="s">
        <v>28</v>
      </c>
      <c r="Q89" s="41">
        <v>44.3524386734726</v>
      </c>
      <c r="R89" s="41">
        <f t="shared" si="8"/>
        <v>8426.96334795979</v>
      </c>
      <c r="S89" s="27"/>
    </row>
    <row r="90" s="8" customFormat="1" ht="130" customHeight="1" spans="1:19">
      <c r="A90" s="33">
        <v>86</v>
      </c>
      <c r="B90" s="47" t="s">
        <v>71</v>
      </c>
      <c r="C90" s="47" t="s">
        <v>72</v>
      </c>
      <c r="D90" s="33" t="s">
        <v>24</v>
      </c>
      <c r="E90" s="55" t="s">
        <v>112</v>
      </c>
      <c r="F90" s="33" t="s">
        <v>26</v>
      </c>
      <c r="G90" s="58">
        <v>240</v>
      </c>
      <c r="H90" s="38" t="s">
        <v>27</v>
      </c>
      <c r="I90" s="57">
        <v>29.25</v>
      </c>
      <c r="J90" s="33">
        <v>370320</v>
      </c>
      <c r="K90" s="33">
        <v>1543</v>
      </c>
      <c r="L90" s="41">
        <f t="shared" si="5"/>
        <v>1269.38662790698</v>
      </c>
      <c r="M90" s="50">
        <v>995.13</v>
      </c>
      <c r="N90" s="41">
        <f t="shared" si="6"/>
        <v>274.256627906977</v>
      </c>
      <c r="O90" s="42">
        <f t="shared" si="7"/>
        <v>27.5598794033922</v>
      </c>
      <c r="P90" s="27" t="s">
        <v>28</v>
      </c>
      <c r="Q90" s="41">
        <v>44.3524386734726</v>
      </c>
      <c r="R90" s="41">
        <f t="shared" si="8"/>
        <v>10644.5852816334</v>
      </c>
      <c r="S90" s="27"/>
    </row>
    <row r="91" s="10" customFormat="1" ht="130" customHeight="1" spans="1:19">
      <c r="A91" s="33">
        <v>87</v>
      </c>
      <c r="B91" s="47" t="s">
        <v>71</v>
      </c>
      <c r="C91" s="47" t="s">
        <v>72</v>
      </c>
      <c r="D91" s="33" t="s">
        <v>24</v>
      </c>
      <c r="E91" s="55" t="s">
        <v>113</v>
      </c>
      <c r="F91" s="33" t="s">
        <v>26</v>
      </c>
      <c r="G91" s="56">
        <v>120</v>
      </c>
      <c r="H91" s="38" t="s">
        <v>27</v>
      </c>
      <c r="I91" s="57">
        <v>28.85</v>
      </c>
      <c r="J91" s="33">
        <v>192860</v>
      </c>
      <c r="K91" s="33">
        <v>1607.17</v>
      </c>
      <c r="L91" s="41">
        <f t="shared" si="5"/>
        <v>1329.65285465116</v>
      </c>
      <c r="M91" s="50">
        <v>995.13</v>
      </c>
      <c r="N91" s="41">
        <f t="shared" si="6"/>
        <v>334.522854651163</v>
      </c>
      <c r="O91" s="42">
        <f t="shared" si="7"/>
        <v>33.6159953625318</v>
      </c>
      <c r="P91" s="27" t="s">
        <v>28</v>
      </c>
      <c r="Q91" s="41">
        <v>44.3524386734726</v>
      </c>
      <c r="R91" s="41">
        <f t="shared" si="8"/>
        <v>5322.29264081671</v>
      </c>
      <c r="S91" s="27"/>
    </row>
    <row r="92" s="10" customFormat="1" ht="130" customHeight="1" spans="1:19">
      <c r="A92" s="33">
        <v>88</v>
      </c>
      <c r="B92" s="47" t="s">
        <v>71</v>
      </c>
      <c r="C92" s="47" t="s">
        <v>72</v>
      </c>
      <c r="D92" s="33" t="s">
        <v>24</v>
      </c>
      <c r="E92" s="55" t="s">
        <v>114</v>
      </c>
      <c r="F92" s="33" t="s">
        <v>26</v>
      </c>
      <c r="G92" s="56">
        <v>558</v>
      </c>
      <c r="H92" s="38" t="s">
        <v>27</v>
      </c>
      <c r="I92" s="57">
        <v>29.75</v>
      </c>
      <c r="J92" s="47">
        <v>852990</v>
      </c>
      <c r="K92" s="57">
        <v>1528.66</v>
      </c>
      <c r="L92" s="41">
        <f t="shared" si="5"/>
        <v>1248.70191860465</v>
      </c>
      <c r="M92" s="50">
        <v>995.13</v>
      </c>
      <c r="N92" s="41">
        <f t="shared" si="6"/>
        <v>253.571918604651</v>
      </c>
      <c r="O92" s="42">
        <f t="shared" si="7"/>
        <v>25.4812857219309</v>
      </c>
      <c r="P92" s="27" t="s">
        <v>28</v>
      </c>
      <c r="Q92" s="41">
        <v>44.3524386734726</v>
      </c>
      <c r="R92" s="41">
        <f t="shared" si="8"/>
        <v>24748.6607797977</v>
      </c>
      <c r="S92" s="27"/>
    </row>
    <row r="93" s="10" customFormat="1" ht="130" customHeight="1" spans="1:19">
      <c r="A93" s="33">
        <v>89</v>
      </c>
      <c r="B93" s="47" t="s">
        <v>71</v>
      </c>
      <c r="C93" s="47" t="s">
        <v>72</v>
      </c>
      <c r="D93" s="33" t="s">
        <v>24</v>
      </c>
      <c r="E93" s="55" t="s">
        <v>115</v>
      </c>
      <c r="F93" s="33" t="s">
        <v>26</v>
      </c>
      <c r="G93" s="56">
        <v>102</v>
      </c>
      <c r="H93" s="38" t="s">
        <v>27</v>
      </c>
      <c r="I93" s="57" t="s">
        <v>116</v>
      </c>
      <c r="J93" s="59">
        <v>153800</v>
      </c>
      <c r="K93" s="59">
        <v>1507.84</v>
      </c>
      <c r="L93" s="41">
        <f t="shared" si="5"/>
        <v>1263.2543255814</v>
      </c>
      <c r="M93" s="50">
        <v>995.13</v>
      </c>
      <c r="N93" s="41">
        <f t="shared" si="6"/>
        <v>268.124325581395</v>
      </c>
      <c r="O93" s="42">
        <f t="shared" si="7"/>
        <v>26.9436481245059</v>
      </c>
      <c r="P93" s="27" t="s">
        <v>28</v>
      </c>
      <c r="Q93" s="41">
        <v>44.3524386734726</v>
      </c>
      <c r="R93" s="41">
        <f t="shared" si="8"/>
        <v>4523.9487446942</v>
      </c>
      <c r="S93" s="27"/>
    </row>
    <row r="94" s="10" customFormat="1" ht="130" customHeight="1" spans="1:19">
      <c r="A94" s="33">
        <v>90</v>
      </c>
      <c r="B94" s="47" t="s">
        <v>71</v>
      </c>
      <c r="C94" s="47" t="s">
        <v>72</v>
      </c>
      <c r="D94" s="33" t="s">
        <v>24</v>
      </c>
      <c r="E94" s="55" t="s">
        <v>117</v>
      </c>
      <c r="F94" s="33" t="s">
        <v>26</v>
      </c>
      <c r="G94" s="56">
        <v>130</v>
      </c>
      <c r="H94" s="38" t="s">
        <v>27</v>
      </c>
      <c r="I94" s="57" t="s">
        <v>118</v>
      </c>
      <c r="J94" s="59">
        <v>183580</v>
      </c>
      <c r="K94" s="59">
        <v>1412</v>
      </c>
      <c r="L94" s="41">
        <f t="shared" si="5"/>
        <v>1177.21395348837</v>
      </c>
      <c r="M94" s="50">
        <v>995.13</v>
      </c>
      <c r="N94" s="41">
        <f t="shared" si="6"/>
        <v>182.083953488372</v>
      </c>
      <c r="O94" s="42">
        <f t="shared" si="7"/>
        <v>18.2975041942633</v>
      </c>
      <c r="P94" s="27" t="s">
        <v>28</v>
      </c>
      <c r="Q94" s="41">
        <v>44.3524386734726</v>
      </c>
      <c r="R94" s="41">
        <f t="shared" si="8"/>
        <v>5765.81702755144</v>
      </c>
      <c r="S94" s="27"/>
    </row>
    <row r="95" s="10" customFormat="1" ht="130" customHeight="1" spans="1:19">
      <c r="A95" s="33">
        <v>91</v>
      </c>
      <c r="B95" s="47" t="s">
        <v>71</v>
      </c>
      <c r="C95" s="47" t="s">
        <v>72</v>
      </c>
      <c r="D95" s="33" t="s">
        <v>24</v>
      </c>
      <c r="E95" s="55" t="s">
        <v>119</v>
      </c>
      <c r="F95" s="33" t="s">
        <v>26</v>
      </c>
      <c r="G95" s="58">
        <v>100</v>
      </c>
      <c r="H95" s="38" t="s">
        <v>27</v>
      </c>
      <c r="I95" s="57">
        <v>28.03</v>
      </c>
      <c r="J95" s="33">
        <v>147560</v>
      </c>
      <c r="K95" s="33">
        <v>1475.6</v>
      </c>
      <c r="L95" s="41">
        <f t="shared" si="5"/>
        <v>1234.87130232558</v>
      </c>
      <c r="M95" s="50">
        <v>995.13</v>
      </c>
      <c r="N95" s="41">
        <f t="shared" si="6"/>
        <v>239.741302325581</v>
      </c>
      <c r="O95" s="42">
        <f t="shared" si="7"/>
        <v>24.0914556214345</v>
      </c>
      <c r="P95" s="27" t="s">
        <v>28</v>
      </c>
      <c r="Q95" s="41">
        <v>44.3524386734726</v>
      </c>
      <c r="R95" s="41">
        <f t="shared" si="8"/>
        <v>4435.24386734726</v>
      </c>
      <c r="S95" s="27"/>
    </row>
    <row r="96" s="8" customFormat="1" ht="130" customHeight="1" spans="1:19">
      <c r="A96" s="33">
        <v>92</v>
      </c>
      <c r="B96" s="47" t="s">
        <v>71</v>
      </c>
      <c r="C96" s="47" t="s">
        <v>72</v>
      </c>
      <c r="D96" s="33" t="s">
        <v>24</v>
      </c>
      <c r="E96" s="55" t="s">
        <v>120</v>
      </c>
      <c r="F96" s="33" t="s">
        <v>26</v>
      </c>
      <c r="G96" s="56">
        <v>110</v>
      </c>
      <c r="H96" s="38" t="s">
        <v>27</v>
      </c>
      <c r="I96" s="57">
        <v>29.28</v>
      </c>
      <c r="J96" s="47">
        <v>176060</v>
      </c>
      <c r="K96" s="47">
        <v>1600.54</v>
      </c>
      <c r="L96" s="41">
        <f t="shared" si="5"/>
        <v>1316.16498604651</v>
      </c>
      <c r="M96" s="50">
        <v>995.13</v>
      </c>
      <c r="N96" s="41">
        <f t="shared" si="6"/>
        <v>321.034986046512</v>
      </c>
      <c r="O96" s="42">
        <f t="shared" si="7"/>
        <v>32.2606077644641</v>
      </c>
      <c r="P96" s="27" t="s">
        <v>28</v>
      </c>
      <c r="Q96" s="41">
        <v>44.3524386734726</v>
      </c>
      <c r="R96" s="41">
        <f t="shared" si="8"/>
        <v>4878.76825408199</v>
      </c>
      <c r="S96" s="47"/>
    </row>
    <row r="97" s="8" customFormat="1" ht="130" customHeight="1" spans="1:19">
      <c r="A97" s="33">
        <v>93</v>
      </c>
      <c r="B97" s="47" t="s">
        <v>71</v>
      </c>
      <c r="C97" s="47" t="s">
        <v>72</v>
      </c>
      <c r="D97" s="33" t="s">
        <v>24</v>
      </c>
      <c r="E97" s="55" t="s">
        <v>121</v>
      </c>
      <c r="F97" s="33" t="s">
        <v>26</v>
      </c>
      <c r="G97" s="56">
        <v>180</v>
      </c>
      <c r="H97" s="38" t="s">
        <v>27</v>
      </c>
      <c r="I97" s="57">
        <v>28.25</v>
      </c>
      <c r="J97" s="47">
        <v>279640</v>
      </c>
      <c r="K97" s="47">
        <v>1553.55</v>
      </c>
      <c r="L97" s="41">
        <f t="shared" si="5"/>
        <v>1296.13037790698</v>
      </c>
      <c r="M97" s="50">
        <v>995.13</v>
      </c>
      <c r="N97" s="41">
        <f t="shared" si="6"/>
        <v>301.000377906977</v>
      </c>
      <c r="O97" s="42">
        <f t="shared" si="7"/>
        <v>30.2473423479321</v>
      </c>
      <c r="P97" s="27" t="s">
        <v>28</v>
      </c>
      <c r="Q97" s="41">
        <v>44.3524386734726</v>
      </c>
      <c r="R97" s="41">
        <f t="shared" si="8"/>
        <v>7983.43896122507</v>
      </c>
      <c r="S97" s="47"/>
    </row>
    <row r="98" s="8" customFormat="1" ht="130" customHeight="1" spans="1:19">
      <c r="A98" s="33">
        <v>94</v>
      </c>
      <c r="B98" s="47" t="s">
        <v>71</v>
      </c>
      <c r="C98" s="47" t="s">
        <v>72</v>
      </c>
      <c r="D98" s="33" t="s">
        <v>24</v>
      </c>
      <c r="E98" s="55" t="s">
        <v>122</v>
      </c>
      <c r="F98" s="33" t="s">
        <v>26</v>
      </c>
      <c r="G98" s="58">
        <v>170</v>
      </c>
      <c r="H98" s="38" t="s">
        <v>27</v>
      </c>
      <c r="I98" s="57">
        <v>24.63</v>
      </c>
      <c r="J98" s="33">
        <v>267340</v>
      </c>
      <c r="K98" s="33">
        <v>1572.59</v>
      </c>
      <c r="L98" s="41">
        <f t="shared" si="5"/>
        <v>1378.21056162791</v>
      </c>
      <c r="M98" s="50">
        <v>995.13</v>
      </c>
      <c r="N98" s="41">
        <f t="shared" si="6"/>
        <v>383.080561627907</v>
      </c>
      <c r="O98" s="42">
        <f t="shared" si="7"/>
        <v>38.4955293909245</v>
      </c>
      <c r="P98" s="27" t="s">
        <v>28</v>
      </c>
      <c r="Q98" s="41">
        <v>44.3524386734726</v>
      </c>
      <c r="R98" s="41">
        <f t="shared" si="8"/>
        <v>7539.91457449034</v>
      </c>
      <c r="S98" s="47"/>
    </row>
    <row r="99" s="8" customFormat="1" ht="130" customHeight="1" spans="1:19">
      <c r="A99" s="33">
        <v>95</v>
      </c>
      <c r="B99" s="47" t="s">
        <v>71</v>
      </c>
      <c r="C99" s="47" t="s">
        <v>72</v>
      </c>
      <c r="D99" s="33" t="s">
        <v>24</v>
      </c>
      <c r="E99" s="55" t="s">
        <v>123</v>
      </c>
      <c r="F99" s="33" t="s">
        <v>26</v>
      </c>
      <c r="G99" s="58">
        <v>250</v>
      </c>
      <c r="H99" s="38" t="s">
        <v>27</v>
      </c>
      <c r="I99" s="57">
        <v>27</v>
      </c>
      <c r="J99" s="33">
        <v>388240</v>
      </c>
      <c r="K99" s="33">
        <v>1552.96</v>
      </c>
      <c r="L99" s="41">
        <f t="shared" si="5"/>
        <v>1318.21023255814</v>
      </c>
      <c r="M99" s="50">
        <v>995.13</v>
      </c>
      <c r="N99" s="41">
        <f t="shared" si="6"/>
        <v>323.08023255814</v>
      </c>
      <c r="O99" s="42">
        <f t="shared" si="7"/>
        <v>32.4661333251072</v>
      </c>
      <c r="P99" s="27" t="s">
        <v>28</v>
      </c>
      <c r="Q99" s="41">
        <v>44.3524386734726</v>
      </c>
      <c r="R99" s="41">
        <f t="shared" si="8"/>
        <v>11088.1096683681</v>
      </c>
      <c r="S99" s="47"/>
    </row>
    <row r="100" s="8" customFormat="1" ht="130" customHeight="1" spans="1:19">
      <c r="A100" s="33">
        <v>96</v>
      </c>
      <c r="B100" s="47" t="s">
        <v>71</v>
      </c>
      <c r="C100" s="47" t="s">
        <v>72</v>
      </c>
      <c r="D100" s="33" t="s">
        <v>24</v>
      </c>
      <c r="E100" s="55" t="s">
        <v>124</v>
      </c>
      <c r="F100" s="33" t="s">
        <v>26</v>
      </c>
      <c r="G100" s="58">
        <v>280</v>
      </c>
      <c r="H100" s="38" t="s">
        <v>27</v>
      </c>
      <c r="I100" s="57">
        <v>28.59</v>
      </c>
      <c r="J100" s="33">
        <v>442000</v>
      </c>
      <c r="K100" s="33">
        <v>1578.57</v>
      </c>
      <c r="L100" s="41">
        <f t="shared" si="5"/>
        <v>1310.76376395349</v>
      </c>
      <c r="M100" s="50">
        <v>995.13</v>
      </c>
      <c r="N100" s="41">
        <f t="shared" si="6"/>
        <v>315.633763953488</v>
      </c>
      <c r="O100" s="42">
        <f t="shared" si="7"/>
        <v>31.7178422872879</v>
      </c>
      <c r="P100" s="27" t="s">
        <v>28</v>
      </c>
      <c r="Q100" s="41">
        <v>44.3524386734726</v>
      </c>
      <c r="R100" s="41">
        <f t="shared" si="8"/>
        <v>12418.6828285723</v>
      </c>
      <c r="S100" s="47"/>
    </row>
    <row r="101" s="8" customFormat="1" ht="130" customHeight="1" spans="1:19">
      <c r="A101" s="33">
        <v>97</v>
      </c>
      <c r="B101" s="47" t="s">
        <v>71</v>
      </c>
      <c r="C101" s="33" t="s">
        <v>72</v>
      </c>
      <c r="D101" s="33" t="s">
        <v>24</v>
      </c>
      <c r="E101" s="60" t="s">
        <v>125</v>
      </c>
      <c r="F101" s="33" t="s">
        <v>26</v>
      </c>
      <c r="G101" s="61">
        <v>100</v>
      </c>
      <c r="H101" s="38" t="s">
        <v>27</v>
      </c>
      <c r="I101" s="57">
        <v>26.82</v>
      </c>
      <c r="J101" s="33">
        <v>157380</v>
      </c>
      <c r="K101" s="33">
        <v>1573.8</v>
      </c>
      <c r="L101" s="41">
        <f t="shared" si="5"/>
        <v>1339.194</v>
      </c>
      <c r="M101" s="50">
        <v>995.13</v>
      </c>
      <c r="N101" s="41">
        <f t="shared" si="6"/>
        <v>344.064</v>
      </c>
      <c r="O101" s="42">
        <f t="shared" si="7"/>
        <v>34.5747791745802</v>
      </c>
      <c r="P101" s="27" t="s">
        <v>28</v>
      </c>
      <c r="Q101" s="41">
        <v>44.3524386734726</v>
      </c>
      <c r="R101" s="41">
        <f t="shared" si="8"/>
        <v>4435.24386734726</v>
      </c>
      <c r="S101" s="47"/>
    </row>
    <row r="102" s="8" customFormat="1" ht="130" customHeight="1" spans="1:19">
      <c r="A102" s="33">
        <v>98</v>
      </c>
      <c r="B102" s="47" t="s">
        <v>71</v>
      </c>
      <c r="C102" s="33" t="s">
        <v>72</v>
      </c>
      <c r="D102" s="33" t="s">
        <v>24</v>
      </c>
      <c r="E102" s="55" t="s">
        <v>126</v>
      </c>
      <c r="F102" s="33" t="s">
        <v>26</v>
      </c>
      <c r="G102" s="58">
        <v>600</v>
      </c>
      <c r="H102" s="38" t="s">
        <v>27</v>
      </c>
      <c r="I102" s="57">
        <v>31.24</v>
      </c>
      <c r="J102" s="33">
        <v>932700</v>
      </c>
      <c r="K102" s="33">
        <v>1554.5</v>
      </c>
      <c r="L102" s="41">
        <f t="shared" si="5"/>
        <v>1242.87697674419</v>
      </c>
      <c r="M102" s="50">
        <v>995.13</v>
      </c>
      <c r="N102" s="41">
        <f t="shared" si="6"/>
        <v>247.746976744186</v>
      </c>
      <c r="O102" s="42">
        <f t="shared" si="7"/>
        <v>24.8959409066339</v>
      </c>
      <c r="P102" s="27" t="s">
        <v>28</v>
      </c>
      <c r="Q102" s="41">
        <v>44.3524386734726</v>
      </c>
      <c r="R102" s="41">
        <f t="shared" si="8"/>
        <v>26611.4632040836</v>
      </c>
      <c r="S102" s="47"/>
    </row>
    <row r="103" s="8" customFormat="1" ht="130" customHeight="1" spans="1:19">
      <c r="A103" s="33">
        <v>99</v>
      </c>
      <c r="B103" s="47" t="s">
        <v>71</v>
      </c>
      <c r="C103" s="33" t="s">
        <v>72</v>
      </c>
      <c r="D103" s="33" t="s">
        <v>24</v>
      </c>
      <c r="E103" s="55" t="s">
        <v>127</v>
      </c>
      <c r="F103" s="33" t="s">
        <v>26</v>
      </c>
      <c r="G103" s="58">
        <v>120</v>
      </c>
      <c r="H103" s="38" t="s">
        <v>27</v>
      </c>
      <c r="I103" s="57">
        <v>28.44</v>
      </c>
      <c r="J103" s="33">
        <v>187260</v>
      </c>
      <c r="K103" s="33">
        <v>1560.5</v>
      </c>
      <c r="L103" s="41">
        <f t="shared" si="5"/>
        <v>1298.4811627907</v>
      </c>
      <c r="M103" s="50">
        <v>995.13</v>
      </c>
      <c r="N103" s="41">
        <f t="shared" si="6"/>
        <v>303.351162790698</v>
      </c>
      <c r="O103" s="42">
        <f t="shared" si="7"/>
        <v>30.4835712711603</v>
      </c>
      <c r="P103" s="27" t="s">
        <v>28</v>
      </c>
      <c r="Q103" s="41">
        <v>44.3524386734726</v>
      </c>
      <c r="R103" s="41">
        <f t="shared" si="8"/>
        <v>5322.29264081671</v>
      </c>
      <c r="S103" s="47"/>
    </row>
    <row r="104" s="8" customFormat="1" ht="130" customHeight="1" spans="1:19">
      <c r="A104" s="33">
        <v>100</v>
      </c>
      <c r="B104" s="47" t="s">
        <v>71</v>
      </c>
      <c r="C104" s="33" t="s">
        <v>72</v>
      </c>
      <c r="D104" s="33" t="s">
        <v>24</v>
      </c>
      <c r="E104" s="55" t="s">
        <v>128</v>
      </c>
      <c r="F104" s="33" t="s">
        <v>26</v>
      </c>
      <c r="G104" s="58">
        <v>360</v>
      </c>
      <c r="H104" s="38" t="s">
        <v>27</v>
      </c>
      <c r="I104" s="57">
        <v>27.91</v>
      </c>
      <c r="J104" s="33">
        <v>532240</v>
      </c>
      <c r="K104" s="33">
        <v>1478.44</v>
      </c>
      <c r="L104" s="41">
        <f t="shared" si="5"/>
        <v>1239.3109255814</v>
      </c>
      <c r="M104" s="50">
        <v>995.13</v>
      </c>
      <c r="N104" s="41">
        <f t="shared" si="6"/>
        <v>244.180925581396</v>
      </c>
      <c r="O104" s="42">
        <f t="shared" si="7"/>
        <v>24.5375906244808</v>
      </c>
      <c r="P104" s="27" t="s">
        <v>28</v>
      </c>
      <c r="Q104" s="41">
        <v>44.3524386734726</v>
      </c>
      <c r="R104" s="41">
        <f t="shared" si="8"/>
        <v>15966.8779224501</v>
      </c>
      <c r="S104" s="47"/>
    </row>
    <row r="105" s="8" customFormat="1" ht="130" customHeight="1" spans="1:19">
      <c r="A105" s="33">
        <v>101</v>
      </c>
      <c r="B105" s="47" t="s">
        <v>71</v>
      </c>
      <c r="C105" s="33" t="s">
        <v>72</v>
      </c>
      <c r="D105" s="33" t="s">
        <v>24</v>
      </c>
      <c r="E105" s="55" t="s">
        <v>129</v>
      </c>
      <c r="F105" s="33" t="s">
        <v>26</v>
      </c>
      <c r="G105" s="56">
        <v>426</v>
      </c>
      <c r="H105" s="38" t="s">
        <v>27</v>
      </c>
      <c r="I105" s="57">
        <v>26.58</v>
      </c>
      <c r="J105" s="47">
        <v>637889</v>
      </c>
      <c r="K105" s="47">
        <v>1497</v>
      </c>
      <c r="L105" s="41">
        <f t="shared" si="5"/>
        <v>1278.02023255814</v>
      </c>
      <c r="M105" s="50">
        <v>995.13</v>
      </c>
      <c r="N105" s="41">
        <f t="shared" si="6"/>
        <v>282.89023255814</v>
      </c>
      <c r="O105" s="42">
        <f t="shared" si="7"/>
        <v>28.4274650104147</v>
      </c>
      <c r="P105" s="27" t="s">
        <v>28</v>
      </c>
      <c r="Q105" s="41">
        <v>44.3524386734726</v>
      </c>
      <c r="R105" s="41">
        <f t="shared" si="8"/>
        <v>18894.1388748993</v>
      </c>
      <c r="S105" s="47"/>
    </row>
    <row r="106" s="8" customFormat="1" ht="130" customHeight="1" spans="1:19">
      <c r="A106" s="33">
        <v>102</v>
      </c>
      <c r="B106" s="47" t="s">
        <v>71</v>
      </c>
      <c r="C106" s="33" t="s">
        <v>72</v>
      </c>
      <c r="D106" s="33" t="s">
        <v>24</v>
      </c>
      <c r="E106" s="55" t="s">
        <v>130</v>
      </c>
      <c r="F106" s="33" t="s">
        <v>26</v>
      </c>
      <c r="G106" s="56">
        <v>205</v>
      </c>
      <c r="H106" s="38" t="s">
        <v>27</v>
      </c>
      <c r="I106" s="57">
        <v>29.61</v>
      </c>
      <c r="J106" s="47">
        <v>321132</v>
      </c>
      <c r="K106" s="47">
        <v>1566.5</v>
      </c>
      <c r="L106" s="41">
        <f t="shared" si="5"/>
        <v>1282.16203488372</v>
      </c>
      <c r="M106" s="50">
        <v>995.13</v>
      </c>
      <c r="N106" s="41">
        <f t="shared" si="6"/>
        <v>287.032034883721</v>
      </c>
      <c r="O106" s="42">
        <f t="shared" si="7"/>
        <v>28.843672171849</v>
      </c>
      <c r="P106" s="27" t="s">
        <v>28</v>
      </c>
      <c r="Q106" s="41">
        <v>44.3524386734726</v>
      </c>
      <c r="R106" s="41">
        <f t="shared" si="8"/>
        <v>9092.24992806188</v>
      </c>
      <c r="S106" s="47"/>
    </row>
    <row r="107" s="8" customFormat="1" ht="130" customHeight="1" spans="1:19">
      <c r="A107" s="33">
        <v>103</v>
      </c>
      <c r="B107" s="47" t="s">
        <v>71</v>
      </c>
      <c r="C107" s="33" t="s">
        <v>72</v>
      </c>
      <c r="D107" s="33" t="s">
        <v>24</v>
      </c>
      <c r="E107" s="55" t="s">
        <v>131</v>
      </c>
      <c r="F107" s="33" t="s">
        <v>26</v>
      </c>
      <c r="G107" s="58">
        <v>110</v>
      </c>
      <c r="H107" s="38" t="s">
        <v>27</v>
      </c>
      <c r="I107" s="57">
        <v>28</v>
      </c>
      <c r="J107" s="33">
        <v>172130</v>
      </c>
      <c r="K107" s="33">
        <v>1564.82</v>
      </c>
      <c r="L107" s="41">
        <f t="shared" si="5"/>
        <v>1310.08186046512</v>
      </c>
      <c r="M107" s="50">
        <v>995.13</v>
      </c>
      <c r="N107" s="41">
        <f t="shared" si="6"/>
        <v>314.951860465116</v>
      </c>
      <c r="O107" s="42">
        <f t="shared" si="7"/>
        <v>31.6493182262736</v>
      </c>
      <c r="P107" s="27" t="s">
        <v>28</v>
      </c>
      <c r="Q107" s="41">
        <v>44.3524386734726</v>
      </c>
      <c r="R107" s="41">
        <f t="shared" si="8"/>
        <v>4878.76825408199</v>
      </c>
      <c r="S107" s="47"/>
    </row>
    <row r="108" s="8" customFormat="1" ht="130" customHeight="1" spans="1:19">
      <c r="A108" s="33">
        <v>104</v>
      </c>
      <c r="B108" s="47" t="s">
        <v>71</v>
      </c>
      <c r="C108" s="33" t="s">
        <v>72</v>
      </c>
      <c r="D108" s="33" t="s">
        <v>24</v>
      </c>
      <c r="E108" s="55" t="s">
        <v>132</v>
      </c>
      <c r="F108" s="33" t="s">
        <v>26</v>
      </c>
      <c r="G108" s="56">
        <v>160</v>
      </c>
      <c r="H108" s="38" t="s">
        <v>27</v>
      </c>
      <c r="I108" s="57">
        <v>28.6</v>
      </c>
      <c r="J108" s="47">
        <v>245800</v>
      </c>
      <c r="K108" s="47">
        <v>1536.25</v>
      </c>
      <c r="L108" s="41">
        <f t="shared" si="5"/>
        <v>1275.44476744186</v>
      </c>
      <c r="M108" s="50">
        <v>995.13</v>
      </c>
      <c r="N108" s="41">
        <f t="shared" si="6"/>
        <v>280.314767441861</v>
      </c>
      <c r="O108" s="42">
        <f t="shared" si="7"/>
        <v>28.1686581091778</v>
      </c>
      <c r="P108" s="27" t="s">
        <v>28</v>
      </c>
      <c r="Q108" s="41">
        <v>44.3524386734726</v>
      </c>
      <c r="R108" s="41">
        <f t="shared" si="8"/>
        <v>7096.39018775562</v>
      </c>
      <c r="S108" s="47"/>
    </row>
    <row r="109" s="8" customFormat="1" ht="130" customHeight="1" spans="1:19">
      <c r="A109" s="33">
        <v>105</v>
      </c>
      <c r="B109" s="47" t="s">
        <v>71</v>
      </c>
      <c r="C109" s="33" t="s">
        <v>72</v>
      </c>
      <c r="D109" s="33" t="s">
        <v>24</v>
      </c>
      <c r="E109" s="55" t="s">
        <v>133</v>
      </c>
      <c r="F109" s="33" t="s">
        <v>26</v>
      </c>
      <c r="G109" s="58">
        <v>100</v>
      </c>
      <c r="H109" s="38" t="s">
        <v>27</v>
      </c>
      <c r="I109" s="57">
        <v>25.64</v>
      </c>
      <c r="J109" s="33">
        <v>163040</v>
      </c>
      <c r="K109" s="33">
        <v>1630.4</v>
      </c>
      <c r="L109" s="41">
        <f t="shared" si="5"/>
        <v>1409.72725581395</v>
      </c>
      <c r="M109" s="50">
        <v>995.13</v>
      </c>
      <c r="N109" s="41">
        <f t="shared" si="6"/>
        <v>414.597255813954</v>
      </c>
      <c r="O109" s="42">
        <f t="shared" si="7"/>
        <v>41.6626225532296</v>
      </c>
      <c r="P109" s="27" t="s">
        <v>28</v>
      </c>
      <c r="Q109" s="41">
        <v>44.3524386734726</v>
      </c>
      <c r="R109" s="41">
        <f t="shared" si="8"/>
        <v>4435.24386734726</v>
      </c>
      <c r="S109" s="47"/>
    </row>
    <row r="110" s="8" customFormat="1" ht="130" customHeight="1" spans="1:19">
      <c r="A110" s="33">
        <v>106</v>
      </c>
      <c r="B110" s="47" t="s">
        <v>71</v>
      </c>
      <c r="C110" s="33" t="s">
        <v>72</v>
      </c>
      <c r="D110" s="33" t="s">
        <v>24</v>
      </c>
      <c r="E110" s="62" t="s">
        <v>134</v>
      </c>
      <c r="F110" s="63" t="s">
        <v>26</v>
      </c>
      <c r="G110" s="64">
        <v>320</v>
      </c>
      <c r="H110" s="38" t="s">
        <v>27</v>
      </c>
      <c r="I110" s="57">
        <v>29.02</v>
      </c>
      <c r="J110" s="63">
        <v>505080</v>
      </c>
      <c r="K110" s="63">
        <v>1578.38</v>
      </c>
      <c r="L110" s="41">
        <f t="shared" si="5"/>
        <v>1302.71409767442</v>
      </c>
      <c r="M110" s="30">
        <v>995.13</v>
      </c>
      <c r="N110" s="41">
        <f t="shared" si="6"/>
        <v>307.584097674419</v>
      </c>
      <c r="O110" s="42">
        <f t="shared" si="7"/>
        <v>30.9089362871603</v>
      </c>
      <c r="P110" s="27" t="s">
        <v>28</v>
      </c>
      <c r="Q110" s="41">
        <v>44.3524386734726</v>
      </c>
      <c r="R110" s="41">
        <f t="shared" si="8"/>
        <v>14192.7803755112</v>
      </c>
      <c r="S110" s="65"/>
    </row>
    <row r="111" s="8" customFormat="1" ht="130" customHeight="1" spans="1:19">
      <c r="A111" s="33">
        <v>107</v>
      </c>
      <c r="B111" s="47" t="s">
        <v>71</v>
      </c>
      <c r="C111" s="33" t="s">
        <v>72</v>
      </c>
      <c r="D111" s="33" t="s">
        <v>24</v>
      </c>
      <c r="E111" s="33" t="s">
        <v>135</v>
      </c>
      <c r="F111" s="33" t="s">
        <v>26</v>
      </c>
      <c r="G111" s="33">
        <v>286</v>
      </c>
      <c r="H111" s="38" t="s">
        <v>27</v>
      </c>
      <c r="I111" s="57">
        <v>29.17</v>
      </c>
      <c r="J111" s="63">
        <v>437200</v>
      </c>
      <c r="K111" s="63">
        <v>1528.67</v>
      </c>
      <c r="L111" s="41">
        <v>1259.01972209302</v>
      </c>
      <c r="M111" s="30">
        <v>995.13</v>
      </c>
      <c r="N111" s="41">
        <v>263.889722093023</v>
      </c>
      <c r="O111" s="42">
        <v>26.5181154314535</v>
      </c>
      <c r="P111" s="27" t="s">
        <v>28</v>
      </c>
      <c r="Q111" s="41">
        <v>44.3524386734726</v>
      </c>
      <c r="R111" s="41">
        <f t="shared" si="8"/>
        <v>12684.7974606132</v>
      </c>
      <c r="S111" s="65"/>
    </row>
    <row r="112" s="8" customFormat="1" ht="130" customHeight="1" spans="1:19">
      <c r="A112" s="33">
        <v>108</v>
      </c>
      <c r="B112" s="47" t="s">
        <v>71</v>
      </c>
      <c r="C112" s="33" t="s">
        <v>136</v>
      </c>
      <c r="D112" s="33" t="s">
        <v>24</v>
      </c>
      <c r="E112" s="27" t="s">
        <v>137</v>
      </c>
      <c r="F112" s="36" t="s">
        <v>26</v>
      </c>
      <c r="G112" s="66">
        <v>180</v>
      </c>
      <c r="H112" s="38" t="s">
        <v>27</v>
      </c>
      <c r="I112" s="48">
        <v>25.07</v>
      </c>
      <c r="J112" s="47">
        <v>253600</v>
      </c>
      <c r="K112" s="57">
        <v>1408.88</v>
      </c>
      <c r="L112" s="41">
        <f t="shared" ref="L112:L133" si="9">K112*(100-I112)/86</f>
        <v>1227.52765581395</v>
      </c>
      <c r="M112" s="50">
        <v>995.13</v>
      </c>
      <c r="N112" s="41">
        <f t="shared" ref="N112:N133" si="10">L112-M112</f>
        <v>232.397655813954</v>
      </c>
      <c r="O112" s="42">
        <f t="shared" ref="O112:O133" si="11">N112/M112*100</f>
        <v>23.3534971123324</v>
      </c>
      <c r="P112" s="27" t="s">
        <v>28</v>
      </c>
      <c r="Q112" s="41">
        <v>44.3524386734726</v>
      </c>
      <c r="R112" s="41">
        <f t="shared" si="8"/>
        <v>7983.43896122507</v>
      </c>
      <c r="S112" s="27"/>
    </row>
    <row r="113" s="8" customFormat="1" ht="130" customHeight="1" spans="1:19">
      <c r="A113" s="33">
        <v>109</v>
      </c>
      <c r="B113" s="47" t="s">
        <v>71</v>
      </c>
      <c r="C113" s="33" t="s">
        <v>136</v>
      </c>
      <c r="D113" s="33" t="s">
        <v>24</v>
      </c>
      <c r="E113" s="27" t="s">
        <v>138</v>
      </c>
      <c r="F113" s="36" t="s">
        <v>26</v>
      </c>
      <c r="G113" s="37">
        <v>147</v>
      </c>
      <c r="H113" s="38" t="s">
        <v>27</v>
      </c>
      <c r="I113" s="48">
        <v>30</v>
      </c>
      <c r="J113" s="47">
        <v>216380</v>
      </c>
      <c r="K113" s="57">
        <v>1471.97</v>
      </c>
      <c r="L113" s="41">
        <f t="shared" si="9"/>
        <v>1198.11511627907</v>
      </c>
      <c r="M113" s="50">
        <v>995.13</v>
      </c>
      <c r="N113" s="41">
        <f t="shared" si="10"/>
        <v>202.98511627907</v>
      </c>
      <c r="O113" s="42">
        <f t="shared" si="11"/>
        <v>20.3978491532835</v>
      </c>
      <c r="P113" s="27" t="s">
        <v>28</v>
      </c>
      <c r="Q113" s="41">
        <v>44.3524386734726</v>
      </c>
      <c r="R113" s="41">
        <f t="shared" si="8"/>
        <v>6519.80848500047</v>
      </c>
      <c r="S113" s="27"/>
    </row>
    <row r="114" s="8" customFormat="1" ht="130" customHeight="1" spans="1:19">
      <c r="A114" s="33">
        <v>110</v>
      </c>
      <c r="B114" s="33" t="s">
        <v>71</v>
      </c>
      <c r="C114" s="33" t="s">
        <v>136</v>
      </c>
      <c r="D114" s="33" t="s">
        <v>24</v>
      </c>
      <c r="E114" s="27" t="s">
        <v>139</v>
      </c>
      <c r="F114" s="36" t="s">
        <v>26</v>
      </c>
      <c r="G114" s="37">
        <v>150</v>
      </c>
      <c r="H114" s="38" t="s">
        <v>27</v>
      </c>
      <c r="I114" s="48">
        <v>29.5</v>
      </c>
      <c r="J114" s="47">
        <v>249420</v>
      </c>
      <c r="K114" s="57">
        <v>1662.8</v>
      </c>
      <c r="L114" s="41">
        <f t="shared" si="9"/>
        <v>1363.10930232558</v>
      </c>
      <c r="M114" s="50">
        <v>995.13</v>
      </c>
      <c r="N114" s="41">
        <f t="shared" si="10"/>
        <v>367.979302325581</v>
      </c>
      <c r="O114" s="42">
        <f t="shared" si="11"/>
        <v>36.9780131566309</v>
      </c>
      <c r="P114" s="27" t="s">
        <v>28</v>
      </c>
      <c r="Q114" s="41">
        <v>44.3524386734726</v>
      </c>
      <c r="R114" s="41">
        <f t="shared" si="8"/>
        <v>6652.86580102089</v>
      </c>
      <c r="S114" s="27"/>
    </row>
    <row r="115" s="8" customFormat="1" ht="130" customHeight="1" spans="1:19">
      <c r="A115" s="33">
        <v>111</v>
      </c>
      <c r="B115" s="33" t="s">
        <v>71</v>
      </c>
      <c r="C115" s="33" t="s">
        <v>136</v>
      </c>
      <c r="D115" s="33" t="s">
        <v>24</v>
      </c>
      <c r="E115" s="27" t="s">
        <v>140</v>
      </c>
      <c r="F115" s="36" t="s">
        <v>26</v>
      </c>
      <c r="G115" s="37">
        <v>113</v>
      </c>
      <c r="H115" s="38" t="s">
        <v>27</v>
      </c>
      <c r="I115" s="48">
        <v>26.88</v>
      </c>
      <c r="J115" s="47">
        <v>176920</v>
      </c>
      <c r="K115" s="57">
        <v>1565.66</v>
      </c>
      <c r="L115" s="41">
        <f t="shared" si="9"/>
        <v>1331.17510697674</v>
      </c>
      <c r="M115" s="50">
        <v>995.13</v>
      </c>
      <c r="N115" s="41">
        <f t="shared" si="10"/>
        <v>336.045106976744</v>
      </c>
      <c r="O115" s="42">
        <f t="shared" si="11"/>
        <v>33.7689655599514</v>
      </c>
      <c r="P115" s="27" t="s">
        <v>28</v>
      </c>
      <c r="Q115" s="41">
        <v>44.3524386734726</v>
      </c>
      <c r="R115" s="41">
        <f t="shared" si="8"/>
        <v>5011.8255701024</v>
      </c>
      <c r="S115" s="27"/>
    </row>
    <row r="116" s="8" customFormat="1" ht="130" customHeight="1" spans="1:19">
      <c r="A116" s="33">
        <v>112</v>
      </c>
      <c r="B116" s="33" t="s">
        <v>71</v>
      </c>
      <c r="C116" s="33" t="s">
        <v>141</v>
      </c>
      <c r="D116" s="33" t="s">
        <v>24</v>
      </c>
      <c r="E116" s="33" t="s">
        <v>142</v>
      </c>
      <c r="F116" s="36" t="s">
        <v>26</v>
      </c>
      <c r="G116" s="37">
        <v>222</v>
      </c>
      <c r="H116" s="38" t="s">
        <v>27</v>
      </c>
      <c r="I116" s="67">
        <v>28.325</v>
      </c>
      <c r="J116" s="47">
        <v>333000</v>
      </c>
      <c r="K116" s="57">
        <f t="shared" ref="K116:K119" si="12">J116/G116</f>
        <v>1500</v>
      </c>
      <c r="L116" s="41">
        <f t="shared" si="9"/>
        <v>1250.14534883721</v>
      </c>
      <c r="M116" s="50">
        <v>995.13</v>
      </c>
      <c r="N116" s="41">
        <f t="shared" si="10"/>
        <v>255.015348837209</v>
      </c>
      <c r="O116" s="42">
        <f t="shared" si="11"/>
        <v>25.6263351358324</v>
      </c>
      <c r="P116" s="27" t="s">
        <v>28</v>
      </c>
      <c r="Q116" s="41">
        <v>44.3524386734726</v>
      </c>
      <c r="R116" s="41">
        <f t="shared" si="8"/>
        <v>9846.24138551092</v>
      </c>
      <c r="S116" s="27"/>
    </row>
    <row r="117" s="8" customFormat="1" ht="130" customHeight="1" spans="1:19">
      <c r="A117" s="33">
        <v>113</v>
      </c>
      <c r="B117" s="33" t="s">
        <v>71</v>
      </c>
      <c r="C117" s="33" t="s">
        <v>141</v>
      </c>
      <c r="D117" s="33" t="s">
        <v>24</v>
      </c>
      <c r="E117" s="33" t="s">
        <v>143</v>
      </c>
      <c r="F117" s="36" t="s">
        <v>26</v>
      </c>
      <c r="G117" s="37">
        <v>120</v>
      </c>
      <c r="H117" s="38" t="s">
        <v>27</v>
      </c>
      <c r="I117" s="48">
        <v>28.46</v>
      </c>
      <c r="J117" s="47">
        <v>171260</v>
      </c>
      <c r="K117" s="57">
        <f t="shared" si="12"/>
        <v>1427.16666666667</v>
      </c>
      <c r="L117" s="41">
        <f t="shared" si="9"/>
        <v>1187.20352713178</v>
      </c>
      <c r="M117" s="50">
        <v>995.13</v>
      </c>
      <c r="N117" s="41">
        <f t="shared" si="10"/>
        <v>192.073527131783</v>
      </c>
      <c r="O117" s="42">
        <f t="shared" si="11"/>
        <v>19.3013502890861</v>
      </c>
      <c r="P117" s="27" t="s">
        <v>28</v>
      </c>
      <c r="Q117" s="41">
        <v>44.3524386734726</v>
      </c>
      <c r="R117" s="41">
        <f t="shared" si="8"/>
        <v>5322.29264081671</v>
      </c>
      <c r="S117" s="27"/>
    </row>
    <row r="118" s="8" customFormat="1" ht="130" customHeight="1" spans="1:19">
      <c r="A118" s="33">
        <v>114</v>
      </c>
      <c r="B118" s="33" t="s">
        <v>71</v>
      </c>
      <c r="C118" s="33" t="s">
        <v>141</v>
      </c>
      <c r="D118" s="33" t="s">
        <v>24</v>
      </c>
      <c r="E118" s="33" t="s">
        <v>144</v>
      </c>
      <c r="F118" s="36" t="s">
        <v>26</v>
      </c>
      <c r="G118" s="37">
        <v>112</v>
      </c>
      <c r="H118" s="38" t="s">
        <v>27</v>
      </c>
      <c r="I118" s="48">
        <v>28.48</v>
      </c>
      <c r="J118" s="47">
        <v>1809600</v>
      </c>
      <c r="K118" s="57">
        <f t="shared" si="12"/>
        <v>16157.1428571429</v>
      </c>
      <c r="L118" s="41">
        <f t="shared" si="9"/>
        <v>13436.73089701</v>
      </c>
      <c r="M118" s="50">
        <v>995.13</v>
      </c>
      <c r="N118" s="41">
        <f t="shared" si="10"/>
        <v>12441.60089701</v>
      </c>
      <c r="O118" s="42">
        <f t="shared" si="11"/>
        <v>1250.24880136364</v>
      </c>
      <c r="P118" s="27" t="s">
        <v>28</v>
      </c>
      <c r="Q118" s="41">
        <v>44.3524386734726</v>
      </c>
      <c r="R118" s="41">
        <f t="shared" si="8"/>
        <v>4967.47313142893</v>
      </c>
      <c r="S118" s="27"/>
    </row>
    <row r="119" s="8" customFormat="1" ht="130" customHeight="1" spans="1:19">
      <c r="A119" s="33">
        <v>115</v>
      </c>
      <c r="B119" s="33" t="s">
        <v>71</v>
      </c>
      <c r="C119" s="33" t="s">
        <v>141</v>
      </c>
      <c r="D119" s="33" t="s">
        <v>24</v>
      </c>
      <c r="E119" s="33" t="s">
        <v>143</v>
      </c>
      <c r="F119" s="36" t="s">
        <v>26</v>
      </c>
      <c r="G119" s="37">
        <v>100</v>
      </c>
      <c r="H119" s="38" t="s">
        <v>27</v>
      </c>
      <c r="I119" s="48">
        <v>30.08</v>
      </c>
      <c r="J119" s="47">
        <v>145860</v>
      </c>
      <c r="K119" s="57">
        <f t="shared" si="12"/>
        <v>1458.6</v>
      </c>
      <c r="L119" s="41">
        <f t="shared" si="9"/>
        <v>1185.87572093023</v>
      </c>
      <c r="M119" s="50">
        <v>995.13</v>
      </c>
      <c r="N119" s="41">
        <f t="shared" si="10"/>
        <v>190.745720930233</v>
      </c>
      <c r="O119" s="42">
        <f t="shared" si="11"/>
        <v>19.1679198627549</v>
      </c>
      <c r="P119" s="27" t="s">
        <v>28</v>
      </c>
      <c r="Q119" s="41">
        <v>44.3524386734726</v>
      </c>
      <c r="R119" s="41">
        <f t="shared" si="8"/>
        <v>4435.24386734726</v>
      </c>
      <c r="S119" s="27"/>
    </row>
    <row r="120" s="8" customFormat="1" ht="130" customHeight="1" spans="1:19">
      <c r="A120" s="33">
        <v>116</v>
      </c>
      <c r="B120" s="47" t="s">
        <v>145</v>
      </c>
      <c r="C120" s="47" t="s">
        <v>146</v>
      </c>
      <c r="D120" s="33" t="s">
        <v>24</v>
      </c>
      <c r="E120" s="47" t="s">
        <v>147</v>
      </c>
      <c r="F120" s="36" t="s">
        <v>26</v>
      </c>
      <c r="G120" s="49">
        <v>678</v>
      </c>
      <c r="H120" s="38" t="s">
        <v>27</v>
      </c>
      <c r="I120" s="47">
        <v>30.26</v>
      </c>
      <c r="J120" s="47">
        <v>1120960</v>
      </c>
      <c r="K120" s="57">
        <v>1653.33333333333</v>
      </c>
      <c r="L120" s="41">
        <f t="shared" si="9"/>
        <v>1340.73798449612</v>
      </c>
      <c r="M120" s="50">
        <v>995.13</v>
      </c>
      <c r="N120" s="41">
        <f t="shared" si="10"/>
        <v>345.607984496121</v>
      </c>
      <c r="O120" s="42">
        <f t="shared" si="11"/>
        <v>34.729933224415</v>
      </c>
      <c r="P120" s="27" t="s">
        <v>28</v>
      </c>
      <c r="Q120" s="41">
        <v>44.3524386734726</v>
      </c>
      <c r="R120" s="41">
        <f t="shared" si="8"/>
        <v>30070.9534206144</v>
      </c>
      <c r="S120" s="27"/>
    </row>
    <row r="121" s="8" customFormat="1" ht="130" customHeight="1" spans="1:19">
      <c r="A121" s="33">
        <v>117</v>
      </c>
      <c r="B121" s="47" t="s">
        <v>145</v>
      </c>
      <c r="C121" s="47" t="s">
        <v>146</v>
      </c>
      <c r="D121" s="33" t="s">
        <v>24</v>
      </c>
      <c r="E121" s="47" t="s">
        <v>148</v>
      </c>
      <c r="F121" s="36" t="s">
        <v>26</v>
      </c>
      <c r="G121" s="49">
        <v>203</v>
      </c>
      <c r="H121" s="38" t="s">
        <v>27</v>
      </c>
      <c r="I121" s="47">
        <v>31.24</v>
      </c>
      <c r="J121" s="47">
        <v>313560</v>
      </c>
      <c r="K121" s="57">
        <v>1544.63054187192</v>
      </c>
      <c r="L121" s="41">
        <f t="shared" si="9"/>
        <v>1234.98600068736</v>
      </c>
      <c r="M121" s="50">
        <v>995.13</v>
      </c>
      <c r="N121" s="41">
        <f t="shared" si="10"/>
        <v>239.856000687363</v>
      </c>
      <c r="O121" s="42">
        <f t="shared" si="11"/>
        <v>24.1029815890751</v>
      </c>
      <c r="P121" s="27" t="s">
        <v>28</v>
      </c>
      <c r="Q121" s="41">
        <v>44.3524386734726</v>
      </c>
      <c r="R121" s="41">
        <f t="shared" si="8"/>
        <v>9003.54505071494</v>
      </c>
      <c r="S121" s="27"/>
    </row>
    <row r="122" s="8" customFormat="1" ht="130" customHeight="1" spans="1:19">
      <c r="A122" s="33">
        <v>118</v>
      </c>
      <c r="B122" s="47" t="s">
        <v>145</v>
      </c>
      <c r="C122" s="47" t="s">
        <v>146</v>
      </c>
      <c r="D122" s="33" t="s">
        <v>24</v>
      </c>
      <c r="E122" s="47" t="s">
        <v>149</v>
      </c>
      <c r="F122" s="36" t="s">
        <v>26</v>
      </c>
      <c r="G122" s="49">
        <v>161</v>
      </c>
      <c r="H122" s="38" t="s">
        <v>27</v>
      </c>
      <c r="I122" s="47">
        <v>28.56</v>
      </c>
      <c r="J122" s="47">
        <v>271060</v>
      </c>
      <c r="K122" s="50">
        <v>1683.60248447205</v>
      </c>
      <c r="L122" s="41">
        <f t="shared" si="9"/>
        <v>1398.56466849632</v>
      </c>
      <c r="M122" s="50">
        <v>995.13</v>
      </c>
      <c r="N122" s="41">
        <f t="shared" si="10"/>
        <v>403.434668496317</v>
      </c>
      <c r="O122" s="42">
        <f t="shared" si="11"/>
        <v>40.5409010376852</v>
      </c>
      <c r="P122" s="27" t="s">
        <v>28</v>
      </c>
      <c r="Q122" s="41">
        <v>44.3524386734726</v>
      </c>
      <c r="R122" s="41">
        <f t="shared" si="8"/>
        <v>7140.74262642909</v>
      </c>
      <c r="S122" s="27"/>
    </row>
    <row r="123" s="8" customFormat="1" ht="130" customHeight="1" spans="1:19">
      <c r="A123" s="33">
        <v>119</v>
      </c>
      <c r="B123" s="47" t="s">
        <v>145</v>
      </c>
      <c r="C123" s="47" t="s">
        <v>146</v>
      </c>
      <c r="D123" s="33" t="s">
        <v>24</v>
      </c>
      <c r="E123" s="47" t="s">
        <v>150</v>
      </c>
      <c r="F123" s="36" t="s">
        <v>26</v>
      </c>
      <c r="G123" s="49">
        <v>145</v>
      </c>
      <c r="H123" s="38" t="s">
        <v>27</v>
      </c>
      <c r="I123" s="47">
        <v>31.46</v>
      </c>
      <c r="J123" s="47">
        <v>231390</v>
      </c>
      <c r="K123" s="57">
        <v>1595.79310344828</v>
      </c>
      <c r="L123" s="41">
        <f t="shared" si="9"/>
        <v>1271.80999198076</v>
      </c>
      <c r="M123" s="50">
        <v>995.13</v>
      </c>
      <c r="N123" s="41">
        <f t="shared" si="10"/>
        <v>276.679991980757</v>
      </c>
      <c r="O123" s="42">
        <f t="shared" si="11"/>
        <v>27.8034017646696</v>
      </c>
      <c r="P123" s="27" t="s">
        <v>28</v>
      </c>
      <c r="Q123" s="41">
        <v>44.3524386734726</v>
      </c>
      <c r="R123" s="41">
        <f t="shared" si="8"/>
        <v>6431.10360765353</v>
      </c>
      <c r="S123" s="27"/>
    </row>
    <row r="124" s="8" customFormat="1" ht="130" customHeight="1" spans="1:19">
      <c r="A124" s="33">
        <v>120</v>
      </c>
      <c r="B124" s="47" t="s">
        <v>145</v>
      </c>
      <c r="C124" s="47" t="s">
        <v>146</v>
      </c>
      <c r="D124" s="33" t="s">
        <v>24</v>
      </c>
      <c r="E124" s="47" t="s">
        <v>151</v>
      </c>
      <c r="F124" s="36" t="s">
        <v>26</v>
      </c>
      <c r="G124" s="49">
        <v>109</v>
      </c>
      <c r="H124" s="38" t="s">
        <v>27</v>
      </c>
      <c r="I124" s="47">
        <v>28.7</v>
      </c>
      <c r="J124" s="47">
        <v>159300</v>
      </c>
      <c r="K124" s="57">
        <v>1461.46788990826</v>
      </c>
      <c r="L124" s="41">
        <f t="shared" si="9"/>
        <v>1211.65884360999</v>
      </c>
      <c r="M124" s="50">
        <v>995.13</v>
      </c>
      <c r="N124" s="41">
        <f t="shared" si="10"/>
        <v>216.528843609988</v>
      </c>
      <c r="O124" s="42">
        <f t="shared" si="11"/>
        <v>21.7588499603054</v>
      </c>
      <c r="P124" s="27" t="s">
        <v>28</v>
      </c>
      <c r="Q124" s="41">
        <v>44.3524386734726</v>
      </c>
      <c r="R124" s="41">
        <f t="shared" si="8"/>
        <v>4834.41581540851</v>
      </c>
      <c r="S124" s="27"/>
    </row>
    <row r="125" s="8" customFormat="1" ht="130" customHeight="1" spans="1:19">
      <c r="A125" s="33">
        <v>121</v>
      </c>
      <c r="B125" s="47" t="s">
        <v>145</v>
      </c>
      <c r="C125" s="47" t="s">
        <v>146</v>
      </c>
      <c r="D125" s="33" t="s">
        <v>24</v>
      </c>
      <c r="E125" s="47" t="s">
        <v>152</v>
      </c>
      <c r="F125" s="36" t="s">
        <v>26</v>
      </c>
      <c r="G125" s="49">
        <v>179</v>
      </c>
      <c r="H125" s="38" t="s">
        <v>27</v>
      </c>
      <c r="I125" s="47">
        <v>30.01</v>
      </c>
      <c r="J125" s="47">
        <v>247790</v>
      </c>
      <c r="K125" s="57">
        <v>1384.30167597765</v>
      </c>
      <c r="L125" s="41">
        <f t="shared" si="9"/>
        <v>1126.59621281018</v>
      </c>
      <c r="M125" s="50">
        <v>995.13</v>
      </c>
      <c r="N125" s="41">
        <f t="shared" si="10"/>
        <v>131.466212810183</v>
      </c>
      <c r="O125" s="42">
        <f t="shared" si="11"/>
        <v>13.210958649642</v>
      </c>
      <c r="P125" s="27" t="s">
        <v>28</v>
      </c>
      <c r="Q125" s="41">
        <v>44.3524386734726</v>
      </c>
      <c r="R125" s="41">
        <f t="shared" si="8"/>
        <v>7939.0865225516</v>
      </c>
      <c r="S125" s="27"/>
    </row>
    <row r="126" s="8" customFormat="1" ht="130" customHeight="1" spans="1:19">
      <c r="A126" s="33">
        <v>122</v>
      </c>
      <c r="B126" s="47" t="s">
        <v>145</v>
      </c>
      <c r="C126" s="47" t="s">
        <v>146</v>
      </c>
      <c r="D126" s="33" t="s">
        <v>24</v>
      </c>
      <c r="E126" s="47" t="s">
        <v>153</v>
      </c>
      <c r="F126" s="36" t="s">
        <v>26</v>
      </c>
      <c r="G126" s="49">
        <v>144</v>
      </c>
      <c r="H126" s="38" t="s">
        <v>27</v>
      </c>
      <c r="I126" s="47">
        <v>30.69</v>
      </c>
      <c r="J126" s="47">
        <v>253860</v>
      </c>
      <c r="K126" s="57">
        <v>1762.91666666667</v>
      </c>
      <c r="L126" s="41">
        <f t="shared" si="9"/>
        <v>1420.78783914729</v>
      </c>
      <c r="M126" s="50">
        <v>995.13</v>
      </c>
      <c r="N126" s="41">
        <f t="shared" si="10"/>
        <v>425.65783914729</v>
      </c>
      <c r="O126" s="42">
        <f t="shared" si="11"/>
        <v>42.7740937512978</v>
      </c>
      <c r="P126" s="27" t="s">
        <v>28</v>
      </c>
      <c r="Q126" s="41">
        <v>44.3524386734726</v>
      </c>
      <c r="R126" s="41">
        <f t="shared" si="8"/>
        <v>6386.75116898005</v>
      </c>
      <c r="S126" s="27"/>
    </row>
    <row r="127" s="8" customFormat="1" ht="130" customHeight="1" spans="1:19">
      <c r="A127" s="33">
        <v>123</v>
      </c>
      <c r="B127" s="47" t="s">
        <v>145</v>
      </c>
      <c r="C127" s="47" t="s">
        <v>146</v>
      </c>
      <c r="D127" s="33" t="s">
        <v>24</v>
      </c>
      <c r="E127" s="47" t="s">
        <v>154</v>
      </c>
      <c r="F127" s="36" t="s">
        <v>26</v>
      </c>
      <c r="G127" s="49">
        <v>153</v>
      </c>
      <c r="H127" s="38" t="s">
        <v>27</v>
      </c>
      <c r="I127" s="47">
        <v>30.14</v>
      </c>
      <c r="J127" s="47">
        <v>212210</v>
      </c>
      <c r="K127" s="57">
        <v>1386.99346405229</v>
      </c>
      <c r="L127" s="41">
        <f t="shared" si="9"/>
        <v>1126.69027207783</v>
      </c>
      <c r="M127" s="50">
        <v>995.13</v>
      </c>
      <c r="N127" s="41">
        <f t="shared" si="10"/>
        <v>131.560272077825</v>
      </c>
      <c r="O127" s="42">
        <f t="shared" si="11"/>
        <v>13.2204106074408</v>
      </c>
      <c r="P127" s="27" t="s">
        <v>28</v>
      </c>
      <c r="Q127" s="41">
        <v>44.3524386734726</v>
      </c>
      <c r="R127" s="41">
        <f t="shared" si="8"/>
        <v>6785.92311704131</v>
      </c>
      <c r="S127" s="27"/>
    </row>
    <row r="128" s="8" customFormat="1" ht="130" customHeight="1" spans="1:19">
      <c r="A128" s="33">
        <v>124</v>
      </c>
      <c r="B128" s="47" t="s">
        <v>145</v>
      </c>
      <c r="C128" s="47" t="s">
        <v>146</v>
      </c>
      <c r="D128" s="33" t="s">
        <v>24</v>
      </c>
      <c r="E128" s="47" t="s">
        <v>155</v>
      </c>
      <c r="F128" s="36" t="s">
        <v>26</v>
      </c>
      <c r="G128" s="49">
        <v>140</v>
      </c>
      <c r="H128" s="38" t="s">
        <v>27</v>
      </c>
      <c r="I128" s="47">
        <v>28</v>
      </c>
      <c r="J128" s="47">
        <v>212660</v>
      </c>
      <c r="K128" s="57">
        <v>1519</v>
      </c>
      <c r="L128" s="41">
        <f t="shared" si="9"/>
        <v>1271.72093023256</v>
      </c>
      <c r="M128" s="50">
        <v>995.13</v>
      </c>
      <c r="N128" s="41">
        <f t="shared" si="10"/>
        <v>276.590930232558</v>
      </c>
      <c r="O128" s="42">
        <f t="shared" si="11"/>
        <v>27.7944520045178</v>
      </c>
      <c r="P128" s="27" t="s">
        <v>28</v>
      </c>
      <c r="Q128" s="41">
        <v>44.3524386734726</v>
      </c>
      <c r="R128" s="41">
        <f t="shared" si="8"/>
        <v>6209.34141428616</v>
      </c>
      <c r="S128" s="27"/>
    </row>
    <row r="129" s="8" customFormat="1" ht="130" customHeight="1" spans="1:19">
      <c r="A129" s="33">
        <v>125</v>
      </c>
      <c r="B129" s="47" t="s">
        <v>145</v>
      </c>
      <c r="C129" s="47" t="s">
        <v>146</v>
      </c>
      <c r="D129" s="33" t="s">
        <v>24</v>
      </c>
      <c r="E129" s="47" t="s">
        <v>156</v>
      </c>
      <c r="F129" s="36" t="s">
        <v>26</v>
      </c>
      <c r="G129" s="49">
        <v>151</v>
      </c>
      <c r="H129" s="38" t="s">
        <v>27</v>
      </c>
      <c r="I129" s="47">
        <v>30.33</v>
      </c>
      <c r="J129" s="47">
        <v>238830</v>
      </c>
      <c r="K129" s="57">
        <v>1581.65562913907</v>
      </c>
      <c r="L129" s="41">
        <f t="shared" si="9"/>
        <v>1281.3249730479</v>
      </c>
      <c r="M129" s="50">
        <v>995.13</v>
      </c>
      <c r="N129" s="41">
        <f t="shared" si="10"/>
        <v>286.194973047895</v>
      </c>
      <c r="O129" s="42">
        <f t="shared" si="11"/>
        <v>28.7595563441857</v>
      </c>
      <c r="P129" s="27" t="s">
        <v>28</v>
      </c>
      <c r="Q129" s="41">
        <v>44.3524386734726</v>
      </c>
      <c r="R129" s="41">
        <f t="shared" si="8"/>
        <v>6697.21823969436</v>
      </c>
      <c r="S129" s="27"/>
    </row>
    <row r="130" s="9" customFormat="1" ht="130" customHeight="1" spans="1:19">
      <c r="A130" s="33">
        <v>126</v>
      </c>
      <c r="B130" s="47" t="s">
        <v>145</v>
      </c>
      <c r="C130" s="47" t="s">
        <v>146</v>
      </c>
      <c r="D130" s="33" t="s">
        <v>24</v>
      </c>
      <c r="E130" s="34" t="s">
        <v>157</v>
      </c>
      <c r="F130" s="36" t="s">
        <v>26</v>
      </c>
      <c r="G130" s="40">
        <v>187</v>
      </c>
      <c r="H130" s="38" t="s">
        <v>27</v>
      </c>
      <c r="I130" s="34">
        <v>24.63</v>
      </c>
      <c r="J130" s="34">
        <v>284880</v>
      </c>
      <c r="K130" s="68">
        <v>1523.42245989305</v>
      </c>
      <c r="L130" s="41">
        <f t="shared" si="9"/>
        <v>1335.12035816441</v>
      </c>
      <c r="M130" s="41">
        <v>995.13</v>
      </c>
      <c r="N130" s="41">
        <f t="shared" si="10"/>
        <v>339.990358164409</v>
      </c>
      <c r="O130" s="45">
        <f t="shared" si="11"/>
        <v>34.1654214187502</v>
      </c>
      <c r="P130" s="27" t="s">
        <v>28</v>
      </c>
      <c r="Q130" s="41">
        <v>44.3524386734726</v>
      </c>
      <c r="R130" s="41">
        <f t="shared" si="8"/>
        <v>8293.90603193938</v>
      </c>
      <c r="S130" s="33"/>
    </row>
    <row r="131" s="8" customFormat="1" ht="130" customHeight="1" spans="1:19">
      <c r="A131" s="33">
        <v>127</v>
      </c>
      <c r="B131" s="47" t="s">
        <v>145</v>
      </c>
      <c r="C131" s="47" t="s">
        <v>146</v>
      </c>
      <c r="D131" s="33" t="s">
        <v>24</v>
      </c>
      <c r="E131" s="47" t="s">
        <v>158</v>
      </c>
      <c r="F131" s="36" t="s">
        <v>26</v>
      </c>
      <c r="G131" s="49">
        <v>271</v>
      </c>
      <c r="H131" s="38" t="s">
        <v>27</v>
      </c>
      <c r="I131" s="47">
        <v>25.04</v>
      </c>
      <c r="J131" s="47">
        <v>401240</v>
      </c>
      <c r="K131" s="57">
        <v>1480.59040590406</v>
      </c>
      <c r="L131" s="41">
        <f t="shared" si="9"/>
        <v>1290.523916588</v>
      </c>
      <c r="M131" s="50">
        <v>995.13</v>
      </c>
      <c r="N131" s="41">
        <f t="shared" si="10"/>
        <v>295.393916588004</v>
      </c>
      <c r="O131" s="42">
        <f t="shared" si="11"/>
        <v>29.683952507512</v>
      </c>
      <c r="P131" s="27" t="s">
        <v>28</v>
      </c>
      <c r="Q131" s="41">
        <v>44.3524386734726</v>
      </c>
      <c r="R131" s="41">
        <f t="shared" si="8"/>
        <v>12019.5108805111</v>
      </c>
      <c r="S131" s="27"/>
    </row>
    <row r="132" s="8" customFormat="1" ht="130" customHeight="1" spans="1:19">
      <c r="A132" s="33">
        <v>128</v>
      </c>
      <c r="B132" s="47" t="s">
        <v>145</v>
      </c>
      <c r="C132" s="47" t="s">
        <v>146</v>
      </c>
      <c r="D132" s="33" t="s">
        <v>24</v>
      </c>
      <c r="E132" s="47" t="s">
        <v>159</v>
      </c>
      <c r="F132" s="36" t="s">
        <v>26</v>
      </c>
      <c r="G132" s="49">
        <v>120</v>
      </c>
      <c r="H132" s="38" t="s">
        <v>27</v>
      </c>
      <c r="I132" s="47">
        <v>29.56</v>
      </c>
      <c r="J132" s="47">
        <v>218080</v>
      </c>
      <c r="K132" s="57">
        <v>1817.33333333333</v>
      </c>
      <c r="L132" s="41">
        <f t="shared" si="9"/>
        <v>1488.52279069767</v>
      </c>
      <c r="M132" s="50">
        <v>995.13</v>
      </c>
      <c r="N132" s="41">
        <f t="shared" si="10"/>
        <v>493.392790697672</v>
      </c>
      <c r="O132" s="42">
        <f t="shared" si="11"/>
        <v>49.5807372602245</v>
      </c>
      <c r="P132" s="27" t="s">
        <v>28</v>
      </c>
      <c r="Q132" s="41">
        <v>44.3524386734726</v>
      </c>
      <c r="R132" s="41">
        <f t="shared" si="8"/>
        <v>5322.29264081671</v>
      </c>
      <c r="S132" s="27"/>
    </row>
    <row r="133" s="8" customFormat="1" ht="130" customHeight="1" spans="1:19">
      <c r="A133" s="33">
        <v>129</v>
      </c>
      <c r="B133" s="47" t="s">
        <v>145</v>
      </c>
      <c r="C133" s="47" t="s">
        <v>146</v>
      </c>
      <c r="D133" s="33" t="s">
        <v>24</v>
      </c>
      <c r="E133" s="47" t="s">
        <v>160</v>
      </c>
      <c r="F133" s="36" t="s">
        <v>26</v>
      </c>
      <c r="G133" s="49">
        <v>100</v>
      </c>
      <c r="H133" s="38" t="s">
        <v>27</v>
      </c>
      <c r="I133" s="47">
        <v>30.2</v>
      </c>
      <c r="J133" s="47">
        <v>149540</v>
      </c>
      <c r="K133" s="57">
        <v>1495.4</v>
      </c>
      <c r="L133" s="41">
        <f t="shared" si="9"/>
        <v>1213.70837209302</v>
      </c>
      <c r="M133" s="50">
        <v>995.13</v>
      </c>
      <c r="N133" s="41">
        <f t="shared" si="10"/>
        <v>218.578372093023</v>
      </c>
      <c r="O133" s="42">
        <f t="shared" si="11"/>
        <v>21.9648058136146</v>
      </c>
      <c r="P133" s="27" t="s">
        <v>28</v>
      </c>
      <c r="Q133" s="41">
        <v>44.3524386734726</v>
      </c>
      <c r="R133" s="41">
        <f t="shared" si="8"/>
        <v>4435.24386734726</v>
      </c>
      <c r="S133" s="27"/>
    </row>
    <row r="134" s="11" customFormat="1" ht="130" customHeight="1" spans="1:19">
      <c r="A134" s="33">
        <v>130</v>
      </c>
      <c r="B134" s="47" t="s">
        <v>145</v>
      </c>
      <c r="C134" s="69" t="s">
        <v>161</v>
      </c>
      <c r="D134" s="33" t="s">
        <v>24</v>
      </c>
      <c r="E134" s="70" t="s">
        <v>162</v>
      </c>
      <c r="F134" s="36" t="s">
        <v>26</v>
      </c>
      <c r="G134" s="71">
        <v>174</v>
      </c>
      <c r="H134" s="38" t="s">
        <v>27</v>
      </c>
      <c r="I134" s="72">
        <v>28.5</v>
      </c>
      <c r="J134" s="69">
        <v>270140</v>
      </c>
      <c r="K134" s="69">
        <v>1490</v>
      </c>
      <c r="L134" s="41">
        <f t="shared" ref="L134:L174" si="13">K134*(100-I134)/86</f>
        <v>1238.77906976744</v>
      </c>
      <c r="M134" s="42">
        <v>995.13</v>
      </c>
      <c r="N134" s="41">
        <f t="shared" ref="N134:N174" si="14">L134-M134</f>
        <v>243.649069767442</v>
      </c>
      <c r="O134" s="42">
        <f t="shared" ref="O134:O174" si="15">N134/M134*100</f>
        <v>24.4841447617338</v>
      </c>
      <c r="P134" s="69" t="s">
        <v>28</v>
      </c>
      <c r="Q134" s="41">
        <v>44.3524386734726</v>
      </c>
      <c r="R134" s="41">
        <f t="shared" ref="R134:R197" si="16">G134*Q134</f>
        <v>7717.32432918423</v>
      </c>
      <c r="S134" s="69"/>
    </row>
    <row r="135" s="11" customFormat="1" ht="130" customHeight="1" spans="1:19">
      <c r="A135" s="33">
        <v>131</v>
      </c>
      <c r="B135" s="47" t="s">
        <v>145</v>
      </c>
      <c r="C135" s="69" t="s">
        <v>161</v>
      </c>
      <c r="D135" s="33" t="s">
        <v>24</v>
      </c>
      <c r="E135" s="70" t="s">
        <v>163</v>
      </c>
      <c r="F135" s="36" t="s">
        <v>26</v>
      </c>
      <c r="G135" s="71">
        <v>230</v>
      </c>
      <c r="H135" s="38" t="s">
        <v>27</v>
      </c>
      <c r="I135" s="72">
        <v>30.62</v>
      </c>
      <c r="J135" s="69">
        <v>361460</v>
      </c>
      <c r="K135" s="69">
        <v>1571</v>
      </c>
      <c r="L135" s="41">
        <f t="shared" si="13"/>
        <v>1267.39511627907</v>
      </c>
      <c r="M135" s="42">
        <v>995.13</v>
      </c>
      <c r="N135" s="41">
        <f t="shared" si="14"/>
        <v>272.26511627907</v>
      </c>
      <c r="O135" s="42">
        <f t="shared" si="15"/>
        <v>27.3597536280757</v>
      </c>
      <c r="P135" s="69" t="s">
        <v>28</v>
      </c>
      <c r="Q135" s="41">
        <v>44.3524386734726</v>
      </c>
      <c r="R135" s="41">
        <f t="shared" si="16"/>
        <v>10201.0608948987</v>
      </c>
      <c r="S135" s="69"/>
    </row>
    <row r="136" s="11" customFormat="1" ht="130" customHeight="1" spans="1:19">
      <c r="A136" s="33">
        <v>132</v>
      </c>
      <c r="B136" s="47" t="s">
        <v>145</v>
      </c>
      <c r="C136" s="69" t="s">
        <v>161</v>
      </c>
      <c r="D136" s="33" t="s">
        <v>24</v>
      </c>
      <c r="E136" s="70" t="s">
        <v>164</v>
      </c>
      <c r="F136" s="36" t="s">
        <v>26</v>
      </c>
      <c r="G136" s="71">
        <v>110</v>
      </c>
      <c r="H136" s="38" t="s">
        <v>27</v>
      </c>
      <c r="I136" s="72">
        <v>26.58</v>
      </c>
      <c r="J136" s="69">
        <v>171680</v>
      </c>
      <c r="K136" s="69">
        <v>1561</v>
      </c>
      <c r="L136" s="41">
        <f t="shared" si="13"/>
        <v>1332.65837209302</v>
      </c>
      <c r="M136" s="42">
        <v>995.13</v>
      </c>
      <c r="N136" s="41">
        <f t="shared" si="14"/>
        <v>337.528372093023</v>
      </c>
      <c r="O136" s="42">
        <f t="shared" si="15"/>
        <v>33.9180179567517</v>
      </c>
      <c r="P136" s="69" t="s">
        <v>28</v>
      </c>
      <c r="Q136" s="41">
        <v>44.3524386734726</v>
      </c>
      <c r="R136" s="41">
        <f t="shared" si="16"/>
        <v>4878.76825408199</v>
      </c>
      <c r="S136" s="69"/>
    </row>
    <row r="137" s="11" customFormat="1" ht="130" customHeight="1" spans="1:19">
      <c r="A137" s="33">
        <v>133</v>
      </c>
      <c r="B137" s="47" t="s">
        <v>145</v>
      </c>
      <c r="C137" s="69" t="s">
        <v>161</v>
      </c>
      <c r="D137" s="33" t="s">
        <v>24</v>
      </c>
      <c r="E137" s="70" t="s">
        <v>165</v>
      </c>
      <c r="F137" s="36" t="s">
        <v>26</v>
      </c>
      <c r="G137" s="71">
        <v>266</v>
      </c>
      <c r="H137" s="38" t="s">
        <v>27</v>
      </c>
      <c r="I137" s="72">
        <v>31</v>
      </c>
      <c r="J137" s="69">
        <v>384580</v>
      </c>
      <c r="K137" s="69">
        <v>1446</v>
      </c>
      <c r="L137" s="41">
        <f t="shared" si="13"/>
        <v>1160.16279069767</v>
      </c>
      <c r="M137" s="42">
        <v>995.13</v>
      </c>
      <c r="N137" s="41">
        <f t="shared" si="14"/>
        <v>165.032790697674</v>
      </c>
      <c r="O137" s="42">
        <f t="shared" si="15"/>
        <v>16.5840433609352</v>
      </c>
      <c r="P137" s="69" t="s">
        <v>28</v>
      </c>
      <c r="Q137" s="41">
        <v>44.3524386734726</v>
      </c>
      <c r="R137" s="41">
        <f t="shared" si="16"/>
        <v>11797.7486871437</v>
      </c>
      <c r="S137" s="69"/>
    </row>
    <row r="138" s="11" customFormat="1" ht="130" customHeight="1" spans="1:19">
      <c r="A138" s="33">
        <v>134</v>
      </c>
      <c r="B138" s="47" t="s">
        <v>145</v>
      </c>
      <c r="C138" s="69" t="s">
        <v>161</v>
      </c>
      <c r="D138" s="33" t="s">
        <v>24</v>
      </c>
      <c r="E138" s="70" t="s">
        <v>166</v>
      </c>
      <c r="F138" s="36" t="s">
        <v>26</v>
      </c>
      <c r="G138" s="71">
        <v>205</v>
      </c>
      <c r="H138" s="38" t="s">
        <v>27</v>
      </c>
      <c r="I138" s="72">
        <v>28.76</v>
      </c>
      <c r="J138" s="69">
        <v>305420</v>
      </c>
      <c r="K138" s="69">
        <v>1490</v>
      </c>
      <c r="L138" s="41">
        <f t="shared" si="13"/>
        <v>1234.27441860465</v>
      </c>
      <c r="M138" s="42">
        <v>995.13</v>
      </c>
      <c r="N138" s="41">
        <f t="shared" si="14"/>
        <v>239.144418604651</v>
      </c>
      <c r="O138" s="42">
        <f t="shared" si="15"/>
        <v>24.0314751444184</v>
      </c>
      <c r="P138" s="69" t="s">
        <v>28</v>
      </c>
      <c r="Q138" s="41">
        <v>44.3524386734726</v>
      </c>
      <c r="R138" s="41">
        <f t="shared" si="16"/>
        <v>9092.24992806188</v>
      </c>
      <c r="S138" s="69"/>
    </row>
    <row r="139" s="11" customFormat="1" ht="130" customHeight="1" spans="1:19">
      <c r="A139" s="33">
        <v>135</v>
      </c>
      <c r="B139" s="47" t="s">
        <v>145</v>
      </c>
      <c r="C139" s="69" t="s">
        <v>161</v>
      </c>
      <c r="D139" s="33" t="s">
        <v>24</v>
      </c>
      <c r="E139" s="70" t="s">
        <v>167</v>
      </c>
      <c r="F139" s="36" t="s">
        <v>26</v>
      </c>
      <c r="G139" s="71">
        <v>120</v>
      </c>
      <c r="H139" s="38" t="s">
        <v>27</v>
      </c>
      <c r="I139" s="73">
        <v>0.3</v>
      </c>
      <c r="J139" s="69">
        <v>1400</v>
      </c>
      <c r="K139" s="69">
        <v>1400</v>
      </c>
      <c r="L139" s="41">
        <f t="shared" si="13"/>
        <v>1623.02325581395</v>
      </c>
      <c r="M139" s="42">
        <v>995.13</v>
      </c>
      <c r="N139" s="41">
        <f t="shared" si="14"/>
        <v>627.893255813953</v>
      </c>
      <c r="O139" s="42">
        <f t="shared" si="15"/>
        <v>63.0966060528728</v>
      </c>
      <c r="P139" s="69" t="s">
        <v>28</v>
      </c>
      <c r="Q139" s="41">
        <v>44.3524386734726</v>
      </c>
      <c r="R139" s="41">
        <f t="shared" si="16"/>
        <v>5322.29264081671</v>
      </c>
      <c r="S139" s="69"/>
    </row>
    <row r="140" s="11" customFormat="1" ht="130" customHeight="1" spans="1:19">
      <c r="A140" s="33">
        <v>136</v>
      </c>
      <c r="B140" s="47" t="s">
        <v>145</v>
      </c>
      <c r="C140" s="69" t="s">
        <v>161</v>
      </c>
      <c r="D140" s="33" t="s">
        <v>24</v>
      </c>
      <c r="E140" s="70" t="s">
        <v>168</v>
      </c>
      <c r="F140" s="36" t="s">
        <v>26</v>
      </c>
      <c r="G140" s="71">
        <v>100</v>
      </c>
      <c r="H140" s="38" t="s">
        <v>27</v>
      </c>
      <c r="I140" s="72">
        <v>32.37</v>
      </c>
      <c r="J140" s="69">
        <v>146120</v>
      </c>
      <c r="K140" s="69">
        <v>1461.2</v>
      </c>
      <c r="L140" s="41">
        <f t="shared" si="13"/>
        <v>1149.08088372093</v>
      </c>
      <c r="M140" s="42">
        <v>995.13</v>
      </c>
      <c r="N140" s="41">
        <f t="shared" si="14"/>
        <v>153.95088372093</v>
      </c>
      <c r="O140" s="42">
        <f t="shared" si="15"/>
        <v>15.4704293630913</v>
      </c>
      <c r="P140" s="69" t="s">
        <v>28</v>
      </c>
      <c r="Q140" s="41">
        <v>44.3524386734726</v>
      </c>
      <c r="R140" s="41">
        <f t="shared" si="16"/>
        <v>4435.24386734726</v>
      </c>
      <c r="S140" s="69"/>
    </row>
    <row r="141" s="11" customFormat="1" ht="130" customHeight="1" spans="1:19">
      <c r="A141" s="33">
        <v>137</v>
      </c>
      <c r="B141" s="47" t="s">
        <v>145</v>
      </c>
      <c r="C141" s="69" t="s">
        <v>161</v>
      </c>
      <c r="D141" s="33" t="s">
        <v>24</v>
      </c>
      <c r="E141" s="70" t="s">
        <v>169</v>
      </c>
      <c r="F141" s="36" t="s">
        <v>26</v>
      </c>
      <c r="G141" s="71">
        <v>100</v>
      </c>
      <c r="H141" s="38" t="s">
        <v>27</v>
      </c>
      <c r="I141" s="72">
        <v>28.58</v>
      </c>
      <c r="J141" s="69">
        <v>154680</v>
      </c>
      <c r="K141" s="69">
        <v>1546.8</v>
      </c>
      <c r="L141" s="41">
        <f t="shared" si="13"/>
        <v>1284.56344186047</v>
      </c>
      <c r="M141" s="42">
        <v>995.13</v>
      </c>
      <c r="N141" s="41">
        <f t="shared" si="14"/>
        <v>289.433441860465</v>
      </c>
      <c r="O141" s="42">
        <f t="shared" si="15"/>
        <v>29.0849880779863</v>
      </c>
      <c r="P141" s="69" t="s">
        <v>28</v>
      </c>
      <c r="Q141" s="41">
        <v>44.3524386734726</v>
      </c>
      <c r="R141" s="41">
        <f t="shared" si="16"/>
        <v>4435.24386734726</v>
      </c>
      <c r="S141" s="69"/>
    </row>
    <row r="142" s="11" customFormat="1" ht="130" customHeight="1" spans="1:19">
      <c r="A142" s="33">
        <v>138</v>
      </c>
      <c r="B142" s="47" t="s">
        <v>145</v>
      </c>
      <c r="C142" s="69" t="s">
        <v>161</v>
      </c>
      <c r="D142" s="33" t="s">
        <v>24</v>
      </c>
      <c r="E142" s="70" t="s">
        <v>170</v>
      </c>
      <c r="F142" s="36" t="s">
        <v>26</v>
      </c>
      <c r="G142" s="71">
        <v>110</v>
      </c>
      <c r="H142" s="38" t="s">
        <v>27</v>
      </c>
      <c r="I142" s="72">
        <v>28.62</v>
      </c>
      <c r="J142" s="69">
        <v>165320</v>
      </c>
      <c r="K142" s="69">
        <v>1503</v>
      </c>
      <c r="L142" s="41">
        <f t="shared" si="13"/>
        <v>1247.49</v>
      </c>
      <c r="M142" s="42">
        <v>995.13</v>
      </c>
      <c r="N142" s="41">
        <f t="shared" si="14"/>
        <v>252.36</v>
      </c>
      <c r="O142" s="42">
        <f t="shared" si="15"/>
        <v>25.3595007687438</v>
      </c>
      <c r="P142" s="69" t="s">
        <v>28</v>
      </c>
      <c r="Q142" s="41">
        <v>44.3524386734726</v>
      </c>
      <c r="R142" s="41">
        <f t="shared" si="16"/>
        <v>4878.76825408199</v>
      </c>
      <c r="S142" s="69"/>
    </row>
    <row r="143" s="11" customFormat="1" ht="130" customHeight="1" spans="1:19">
      <c r="A143" s="33">
        <v>139</v>
      </c>
      <c r="B143" s="47" t="s">
        <v>145</v>
      </c>
      <c r="C143" s="69" t="s">
        <v>161</v>
      </c>
      <c r="D143" s="33" t="s">
        <v>24</v>
      </c>
      <c r="E143" s="70" t="s">
        <v>171</v>
      </c>
      <c r="F143" s="36" t="s">
        <v>26</v>
      </c>
      <c r="G143" s="71">
        <v>138</v>
      </c>
      <c r="H143" s="38" t="s">
        <v>27</v>
      </c>
      <c r="I143" s="72">
        <v>28.82</v>
      </c>
      <c r="J143" s="69">
        <v>202640</v>
      </c>
      <c r="K143" s="69">
        <v>1468</v>
      </c>
      <c r="L143" s="41">
        <f t="shared" si="13"/>
        <v>1215.02604651163</v>
      </c>
      <c r="M143" s="42">
        <v>995.13</v>
      </c>
      <c r="N143" s="41">
        <f t="shared" si="14"/>
        <v>219.896046511628</v>
      </c>
      <c r="O143" s="42">
        <f t="shared" si="15"/>
        <v>22.097218103326</v>
      </c>
      <c r="P143" s="69" t="s">
        <v>28</v>
      </c>
      <c r="Q143" s="41">
        <v>44.3524386734726</v>
      </c>
      <c r="R143" s="41">
        <f t="shared" si="16"/>
        <v>6120.63653693922</v>
      </c>
      <c r="S143" s="69"/>
    </row>
    <row r="144" s="11" customFormat="1" ht="130" customHeight="1" spans="1:19">
      <c r="A144" s="33">
        <v>140</v>
      </c>
      <c r="B144" s="47" t="s">
        <v>145</v>
      </c>
      <c r="C144" s="69" t="s">
        <v>161</v>
      </c>
      <c r="D144" s="33" t="s">
        <v>24</v>
      </c>
      <c r="E144" s="70" t="s">
        <v>172</v>
      </c>
      <c r="F144" s="36" t="s">
        <v>26</v>
      </c>
      <c r="G144" s="71">
        <v>320</v>
      </c>
      <c r="H144" s="38" t="s">
        <v>27</v>
      </c>
      <c r="I144" s="72">
        <v>27.19</v>
      </c>
      <c r="J144" s="69">
        <v>504970</v>
      </c>
      <c r="K144" s="69">
        <v>1578</v>
      </c>
      <c r="L144" s="41">
        <f t="shared" si="13"/>
        <v>1335.9788372093</v>
      </c>
      <c r="M144" s="42">
        <v>995.13</v>
      </c>
      <c r="N144" s="41">
        <f t="shared" si="14"/>
        <v>340.848837209302</v>
      </c>
      <c r="O144" s="42">
        <f t="shared" si="15"/>
        <v>34.2516894485446</v>
      </c>
      <c r="P144" s="69" t="s">
        <v>28</v>
      </c>
      <c r="Q144" s="41">
        <v>44.3524386734726</v>
      </c>
      <c r="R144" s="41">
        <f t="shared" si="16"/>
        <v>14192.7803755112</v>
      </c>
      <c r="S144" s="69"/>
    </row>
    <row r="145" s="11" customFormat="1" ht="130" customHeight="1" spans="1:19">
      <c r="A145" s="33">
        <v>141</v>
      </c>
      <c r="B145" s="47" t="s">
        <v>145</v>
      </c>
      <c r="C145" s="69" t="s">
        <v>161</v>
      </c>
      <c r="D145" s="33" t="s">
        <v>24</v>
      </c>
      <c r="E145" s="70" t="s">
        <v>173</v>
      </c>
      <c r="F145" s="36" t="s">
        <v>26</v>
      </c>
      <c r="G145" s="71">
        <v>145</v>
      </c>
      <c r="H145" s="38" t="s">
        <v>27</v>
      </c>
      <c r="I145" s="72">
        <v>29.38</v>
      </c>
      <c r="J145" s="69">
        <v>219960</v>
      </c>
      <c r="K145" s="69">
        <v>1517</v>
      </c>
      <c r="L145" s="41">
        <f t="shared" si="13"/>
        <v>1245.70395348837</v>
      </c>
      <c r="M145" s="42">
        <v>995.13</v>
      </c>
      <c r="N145" s="41">
        <f t="shared" si="14"/>
        <v>250.573953488372</v>
      </c>
      <c r="O145" s="42">
        <f t="shared" si="15"/>
        <v>25.1800220562512</v>
      </c>
      <c r="P145" s="69" t="s">
        <v>28</v>
      </c>
      <c r="Q145" s="41">
        <v>44.3524386734726</v>
      </c>
      <c r="R145" s="41">
        <f t="shared" si="16"/>
        <v>6431.10360765353</v>
      </c>
      <c r="S145" s="69"/>
    </row>
    <row r="146" s="11" customFormat="1" ht="130" customHeight="1" spans="1:19">
      <c r="A146" s="33">
        <v>142</v>
      </c>
      <c r="B146" s="47" t="s">
        <v>145</v>
      </c>
      <c r="C146" s="69" t="s">
        <v>161</v>
      </c>
      <c r="D146" s="33" t="s">
        <v>24</v>
      </c>
      <c r="E146" s="70" t="s">
        <v>174</v>
      </c>
      <c r="F146" s="36" t="s">
        <v>26</v>
      </c>
      <c r="G146" s="71">
        <v>142</v>
      </c>
      <c r="H146" s="38" t="s">
        <v>27</v>
      </c>
      <c r="I146" s="72">
        <v>29.3</v>
      </c>
      <c r="J146" s="69">
        <v>215540</v>
      </c>
      <c r="K146" s="69">
        <v>1518</v>
      </c>
      <c r="L146" s="41">
        <f t="shared" si="13"/>
        <v>1247.93720930233</v>
      </c>
      <c r="M146" s="42">
        <v>995.13</v>
      </c>
      <c r="N146" s="41">
        <f t="shared" si="14"/>
        <v>252.807209302326</v>
      </c>
      <c r="O146" s="42">
        <f t="shared" si="15"/>
        <v>25.404440555739</v>
      </c>
      <c r="P146" s="69" t="s">
        <v>28</v>
      </c>
      <c r="Q146" s="41">
        <v>44.3524386734726</v>
      </c>
      <c r="R146" s="41">
        <f t="shared" si="16"/>
        <v>6298.04629163311</v>
      </c>
      <c r="S146" s="69"/>
    </row>
    <row r="147" s="11" customFormat="1" ht="130" customHeight="1" spans="1:19">
      <c r="A147" s="33">
        <v>143</v>
      </c>
      <c r="B147" s="47" t="s">
        <v>145</v>
      </c>
      <c r="C147" s="69" t="s">
        <v>161</v>
      </c>
      <c r="D147" s="33" t="s">
        <v>24</v>
      </c>
      <c r="E147" s="70" t="s">
        <v>175</v>
      </c>
      <c r="F147" s="36" t="s">
        <v>26</v>
      </c>
      <c r="G147" s="71">
        <v>190</v>
      </c>
      <c r="H147" s="38" t="s">
        <v>27</v>
      </c>
      <c r="I147" s="72">
        <v>26.5</v>
      </c>
      <c r="J147" s="69">
        <v>275640</v>
      </c>
      <c r="K147" s="69">
        <v>1451</v>
      </c>
      <c r="L147" s="41">
        <f t="shared" si="13"/>
        <v>1240.0988372093</v>
      </c>
      <c r="M147" s="42">
        <v>995.13</v>
      </c>
      <c r="N147" s="41">
        <f t="shared" si="14"/>
        <v>244.968837209302</v>
      </c>
      <c r="O147" s="42">
        <f t="shared" si="15"/>
        <v>24.6167673780614</v>
      </c>
      <c r="P147" s="69" t="s">
        <v>28</v>
      </c>
      <c r="Q147" s="41">
        <v>44.3524386734726</v>
      </c>
      <c r="R147" s="41">
        <f t="shared" si="16"/>
        <v>8426.96334795979</v>
      </c>
      <c r="S147" s="69"/>
    </row>
    <row r="148" s="8" customFormat="1" ht="130" customHeight="1" spans="1:19">
      <c r="A148" s="33">
        <v>144</v>
      </c>
      <c r="B148" s="27" t="s">
        <v>145</v>
      </c>
      <c r="C148" s="69" t="s">
        <v>176</v>
      </c>
      <c r="D148" s="33" t="s">
        <v>24</v>
      </c>
      <c r="E148" s="69" t="s">
        <v>177</v>
      </c>
      <c r="F148" s="36" t="s">
        <v>26</v>
      </c>
      <c r="G148" s="74">
        <v>170</v>
      </c>
      <c r="H148" s="38" t="s">
        <v>27</v>
      </c>
      <c r="I148" s="48">
        <v>28.61</v>
      </c>
      <c r="J148" s="47">
        <v>246540</v>
      </c>
      <c r="K148" s="57">
        <f t="shared" ref="K148:K152" si="17">J148/G148</f>
        <v>1450.23529411765</v>
      </c>
      <c r="L148" s="41">
        <f t="shared" si="13"/>
        <v>1203.86392612859</v>
      </c>
      <c r="M148" s="57">
        <v>995.13</v>
      </c>
      <c r="N148" s="41">
        <f t="shared" si="14"/>
        <v>208.733926128591</v>
      </c>
      <c r="O148" s="42">
        <f t="shared" si="15"/>
        <v>20.9755435097516</v>
      </c>
      <c r="P148" s="69" t="s">
        <v>28</v>
      </c>
      <c r="Q148" s="41">
        <v>44.3524386734726</v>
      </c>
      <c r="R148" s="41">
        <f t="shared" si="16"/>
        <v>7539.91457449034</v>
      </c>
      <c r="S148" s="47"/>
    </row>
    <row r="149" s="9" customFormat="1" ht="130" customHeight="1" spans="1:19">
      <c r="A149" s="33">
        <v>145</v>
      </c>
      <c r="B149" s="27" t="s">
        <v>145</v>
      </c>
      <c r="C149" s="69" t="s">
        <v>176</v>
      </c>
      <c r="D149" s="33" t="s">
        <v>24</v>
      </c>
      <c r="E149" s="69" t="s">
        <v>178</v>
      </c>
      <c r="F149" s="36" t="s">
        <v>26</v>
      </c>
      <c r="G149" s="74">
        <v>135</v>
      </c>
      <c r="H149" s="38" t="s">
        <v>27</v>
      </c>
      <c r="I149" s="39">
        <v>31.6</v>
      </c>
      <c r="J149" s="33">
        <v>226900</v>
      </c>
      <c r="K149" s="41">
        <f t="shared" si="17"/>
        <v>1680.74074074074</v>
      </c>
      <c r="L149" s="41">
        <f t="shared" si="13"/>
        <v>1336.77519379845</v>
      </c>
      <c r="M149" s="68">
        <v>995.13</v>
      </c>
      <c r="N149" s="41">
        <f t="shared" si="14"/>
        <v>341.64519379845</v>
      </c>
      <c r="O149" s="45">
        <f t="shared" si="15"/>
        <v>34.3317148310723</v>
      </c>
      <c r="P149" s="69" t="s">
        <v>28</v>
      </c>
      <c r="Q149" s="41">
        <v>44.3524386734726</v>
      </c>
      <c r="R149" s="41">
        <f t="shared" si="16"/>
        <v>5987.5792209188</v>
      </c>
      <c r="S149" s="34"/>
    </row>
    <row r="150" s="8" customFormat="1" ht="130" customHeight="1" spans="1:19">
      <c r="A150" s="33">
        <v>146</v>
      </c>
      <c r="B150" s="27" t="s">
        <v>145</v>
      </c>
      <c r="C150" s="69" t="s">
        <v>176</v>
      </c>
      <c r="D150" s="33" t="s">
        <v>24</v>
      </c>
      <c r="E150" s="69" t="s">
        <v>179</v>
      </c>
      <c r="F150" s="36" t="s">
        <v>26</v>
      </c>
      <c r="G150" s="74">
        <v>105</v>
      </c>
      <c r="H150" s="38" t="s">
        <v>27</v>
      </c>
      <c r="I150" s="48">
        <v>28.7</v>
      </c>
      <c r="J150" s="47">
        <v>166840</v>
      </c>
      <c r="K150" s="57">
        <f t="shared" si="17"/>
        <v>1588.95238095238</v>
      </c>
      <c r="L150" s="41">
        <f t="shared" si="13"/>
        <v>1317.35238095238</v>
      </c>
      <c r="M150" s="57">
        <v>995.13</v>
      </c>
      <c r="N150" s="41">
        <f t="shared" si="14"/>
        <v>322.222380952381</v>
      </c>
      <c r="O150" s="42">
        <f t="shared" si="15"/>
        <v>32.3799283462845</v>
      </c>
      <c r="P150" s="69" t="s">
        <v>28</v>
      </c>
      <c r="Q150" s="41">
        <v>44.3524386734726</v>
      </c>
      <c r="R150" s="41">
        <f t="shared" si="16"/>
        <v>4657.00606071462</v>
      </c>
      <c r="S150" s="47"/>
    </row>
    <row r="151" s="8" customFormat="1" ht="130" customHeight="1" spans="1:19">
      <c r="A151" s="33">
        <v>147</v>
      </c>
      <c r="B151" s="27" t="s">
        <v>145</v>
      </c>
      <c r="C151" s="47" t="s">
        <v>180</v>
      </c>
      <c r="D151" s="33" t="s">
        <v>24</v>
      </c>
      <c r="E151" s="47" t="s">
        <v>181</v>
      </c>
      <c r="F151" s="36" t="s">
        <v>26</v>
      </c>
      <c r="G151" s="49">
        <v>338</v>
      </c>
      <c r="H151" s="38" t="s">
        <v>27</v>
      </c>
      <c r="I151" s="48">
        <v>30</v>
      </c>
      <c r="J151" s="47">
        <v>504060</v>
      </c>
      <c r="K151" s="57">
        <f t="shared" si="17"/>
        <v>1491.30177514793</v>
      </c>
      <c r="L151" s="41">
        <f t="shared" si="13"/>
        <v>1213.85028209715</v>
      </c>
      <c r="M151" s="57">
        <v>995.13</v>
      </c>
      <c r="N151" s="41">
        <f t="shared" si="14"/>
        <v>218.720282097152</v>
      </c>
      <c r="O151" s="42">
        <f t="shared" si="15"/>
        <v>21.9790662624131</v>
      </c>
      <c r="P151" s="47" t="s">
        <v>28</v>
      </c>
      <c r="Q151" s="41">
        <v>44.3524386734726</v>
      </c>
      <c r="R151" s="41">
        <f t="shared" si="16"/>
        <v>14991.1242716337</v>
      </c>
      <c r="S151" s="47"/>
    </row>
    <row r="152" s="9" customFormat="1" ht="130" customHeight="1" spans="1:19">
      <c r="A152" s="33">
        <v>148</v>
      </c>
      <c r="B152" s="27" t="s">
        <v>145</v>
      </c>
      <c r="C152" s="47" t="s">
        <v>180</v>
      </c>
      <c r="D152" s="33" t="s">
        <v>24</v>
      </c>
      <c r="E152" s="34" t="s">
        <v>182</v>
      </c>
      <c r="F152" s="36" t="s">
        <v>26</v>
      </c>
      <c r="G152" s="40">
        <v>389</v>
      </c>
      <c r="H152" s="38" t="s">
        <v>27</v>
      </c>
      <c r="I152" s="39">
        <v>27.6</v>
      </c>
      <c r="J152" s="33">
        <v>666760</v>
      </c>
      <c r="K152" s="41">
        <f t="shared" si="17"/>
        <v>1714.03598971722</v>
      </c>
      <c r="L152" s="41">
        <f t="shared" si="13"/>
        <v>1442.97913552938</v>
      </c>
      <c r="M152" s="41">
        <v>995.13</v>
      </c>
      <c r="N152" s="41">
        <f t="shared" si="14"/>
        <v>447.849135529384</v>
      </c>
      <c r="O152" s="45">
        <f t="shared" si="15"/>
        <v>45.0040834392877</v>
      </c>
      <c r="P152" s="34" t="s">
        <v>28</v>
      </c>
      <c r="Q152" s="41">
        <v>44.3524386734726</v>
      </c>
      <c r="R152" s="41">
        <f t="shared" si="16"/>
        <v>17253.0986439808</v>
      </c>
      <c r="S152" s="34"/>
    </row>
    <row r="153" s="8" customFormat="1" ht="130" customHeight="1" spans="1:19">
      <c r="A153" s="33">
        <v>149</v>
      </c>
      <c r="B153" s="47" t="s">
        <v>183</v>
      </c>
      <c r="C153" s="47" t="s">
        <v>184</v>
      </c>
      <c r="D153" s="33" t="s">
        <v>24</v>
      </c>
      <c r="E153" s="47" t="s">
        <v>185</v>
      </c>
      <c r="F153" s="36" t="s">
        <v>26</v>
      </c>
      <c r="G153" s="49">
        <v>128</v>
      </c>
      <c r="H153" s="38" t="s">
        <v>27</v>
      </c>
      <c r="I153" s="48">
        <v>27</v>
      </c>
      <c r="J153" s="47">
        <v>183980</v>
      </c>
      <c r="K153" s="57">
        <v>1437</v>
      </c>
      <c r="L153" s="41">
        <f t="shared" si="13"/>
        <v>1219.77906976744</v>
      </c>
      <c r="M153" s="50">
        <v>995.13</v>
      </c>
      <c r="N153" s="41">
        <f t="shared" si="14"/>
        <v>224.649069767442</v>
      </c>
      <c r="O153" s="42">
        <f t="shared" si="15"/>
        <v>22.5748464790974</v>
      </c>
      <c r="P153" s="27" t="s">
        <v>28</v>
      </c>
      <c r="Q153" s="41">
        <v>44.3524386734726</v>
      </c>
      <c r="R153" s="41">
        <f t="shared" si="16"/>
        <v>5677.11215020449</v>
      </c>
      <c r="S153" s="27"/>
    </row>
    <row r="154" s="8" customFormat="1" ht="130" customHeight="1" spans="1:19">
      <c r="A154" s="33">
        <v>150</v>
      </c>
      <c r="B154" s="47" t="s">
        <v>183</v>
      </c>
      <c r="C154" s="47" t="s">
        <v>184</v>
      </c>
      <c r="D154" s="33" t="s">
        <v>24</v>
      </c>
      <c r="E154" s="47" t="s">
        <v>186</v>
      </c>
      <c r="F154" s="36" t="s">
        <v>26</v>
      </c>
      <c r="G154" s="49">
        <v>100</v>
      </c>
      <c r="H154" s="38" t="s">
        <v>27</v>
      </c>
      <c r="I154" s="48">
        <v>29.2</v>
      </c>
      <c r="J154" s="47">
        <v>163820</v>
      </c>
      <c r="K154" s="57">
        <v>1638</v>
      </c>
      <c r="L154" s="41">
        <f t="shared" si="13"/>
        <v>1348.49302325581</v>
      </c>
      <c r="M154" s="50">
        <v>995.13</v>
      </c>
      <c r="N154" s="41">
        <f t="shared" si="14"/>
        <v>353.363023255814</v>
      </c>
      <c r="O154" s="42">
        <f t="shared" si="15"/>
        <v>35.5092322868182</v>
      </c>
      <c r="P154" s="27" t="s">
        <v>28</v>
      </c>
      <c r="Q154" s="41">
        <v>44.3524386734726</v>
      </c>
      <c r="R154" s="41">
        <f t="shared" si="16"/>
        <v>4435.24386734726</v>
      </c>
      <c r="S154" s="27"/>
    </row>
    <row r="155" s="8" customFormat="1" ht="130" customHeight="1" spans="1:19">
      <c r="A155" s="33">
        <v>151</v>
      </c>
      <c r="B155" s="47" t="s">
        <v>183</v>
      </c>
      <c r="C155" s="47" t="s">
        <v>184</v>
      </c>
      <c r="D155" s="33" t="s">
        <v>24</v>
      </c>
      <c r="E155" s="47" t="s">
        <v>187</v>
      </c>
      <c r="F155" s="36" t="s">
        <v>26</v>
      </c>
      <c r="G155" s="49">
        <v>136</v>
      </c>
      <c r="H155" s="38" t="s">
        <v>27</v>
      </c>
      <c r="I155" s="48">
        <v>29.4</v>
      </c>
      <c r="J155" s="47">
        <v>205060</v>
      </c>
      <c r="K155" s="57">
        <v>1507</v>
      </c>
      <c r="L155" s="41">
        <f t="shared" si="13"/>
        <v>1237.14186046512</v>
      </c>
      <c r="M155" s="50">
        <v>995.13</v>
      </c>
      <c r="N155" s="41">
        <f t="shared" si="14"/>
        <v>242.011860465116</v>
      </c>
      <c r="O155" s="42">
        <f t="shared" si="15"/>
        <v>24.3196226086156</v>
      </c>
      <c r="P155" s="27" t="s">
        <v>28</v>
      </c>
      <c r="Q155" s="41">
        <v>44.3524386734726</v>
      </c>
      <c r="R155" s="41">
        <f t="shared" si="16"/>
        <v>6031.93165959227</v>
      </c>
      <c r="S155" s="27"/>
    </row>
    <row r="156" s="8" customFormat="1" ht="130" customHeight="1" spans="1:19">
      <c r="A156" s="33">
        <v>152</v>
      </c>
      <c r="B156" s="47" t="s">
        <v>183</v>
      </c>
      <c r="C156" s="47" t="s">
        <v>184</v>
      </c>
      <c r="D156" s="33" t="s">
        <v>24</v>
      </c>
      <c r="E156" s="47" t="s">
        <v>188</v>
      </c>
      <c r="F156" s="36" t="s">
        <v>26</v>
      </c>
      <c r="G156" s="49">
        <v>101</v>
      </c>
      <c r="H156" s="38" t="s">
        <v>27</v>
      </c>
      <c r="I156" s="48">
        <v>26</v>
      </c>
      <c r="J156" s="47">
        <v>14180</v>
      </c>
      <c r="K156" s="57">
        <v>1467</v>
      </c>
      <c r="L156" s="41">
        <f t="shared" si="13"/>
        <v>1262.3023255814</v>
      </c>
      <c r="M156" s="50">
        <v>995.13</v>
      </c>
      <c r="N156" s="41">
        <f t="shared" si="14"/>
        <v>267.172325581395</v>
      </c>
      <c r="O156" s="42">
        <f t="shared" si="15"/>
        <v>26.8479822316075</v>
      </c>
      <c r="P156" s="27" t="s">
        <v>28</v>
      </c>
      <c r="Q156" s="41">
        <v>44.3524386734726</v>
      </c>
      <c r="R156" s="41">
        <f t="shared" si="16"/>
        <v>4479.59630602073</v>
      </c>
      <c r="S156" s="27"/>
    </row>
    <row r="157" s="8" customFormat="1" ht="130" customHeight="1" spans="1:19">
      <c r="A157" s="33">
        <v>153</v>
      </c>
      <c r="B157" s="47" t="s">
        <v>183</v>
      </c>
      <c r="C157" s="47" t="s">
        <v>184</v>
      </c>
      <c r="D157" s="33" t="s">
        <v>24</v>
      </c>
      <c r="E157" s="47" t="s">
        <v>189</v>
      </c>
      <c r="F157" s="36" t="s">
        <v>26</v>
      </c>
      <c r="G157" s="49">
        <v>105</v>
      </c>
      <c r="H157" s="38" t="s">
        <v>27</v>
      </c>
      <c r="I157" s="48">
        <v>28</v>
      </c>
      <c r="J157" s="47">
        <v>155860</v>
      </c>
      <c r="K157" s="57">
        <v>1483</v>
      </c>
      <c r="L157" s="41">
        <f t="shared" si="13"/>
        <v>1241.58139534884</v>
      </c>
      <c r="M157" s="50">
        <v>995.13</v>
      </c>
      <c r="N157" s="41">
        <f t="shared" si="14"/>
        <v>246.451395348837</v>
      </c>
      <c r="O157" s="42">
        <f t="shared" si="15"/>
        <v>24.7657487312047</v>
      </c>
      <c r="P157" s="27" t="s">
        <v>28</v>
      </c>
      <c r="Q157" s="41">
        <v>44.3524386734726</v>
      </c>
      <c r="R157" s="41">
        <f t="shared" si="16"/>
        <v>4657.00606071462</v>
      </c>
      <c r="S157" s="27"/>
    </row>
    <row r="158" s="8" customFormat="1" ht="130" customHeight="1" spans="1:19">
      <c r="A158" s="33">
        <v>154</v>
      </c>
      <c r="B158" s="47" t="s">
        <v>183</v>
      </c>
      <c r="C158" s="47" t="s">
        <v>184</v>
      </c>
      <c r="D158" s="33" t="s">
        <v>24</v>
      </c>
      <c r="E158" s="47" t="s">
        <v>190</v>
      </c>
      <c r="F158" s="36" t="s">
        <v>26</v>
      </c>
      <c r="G158" s="49">
        <v>171</v>
      </c>
      <c r="H158" s="38" t="s">
        <v>27</v>
      </c>
      <c r="I158" s="48">
        <v>28</v>
      </c>
      <c r="J158" s="47">
        <v>278060</v>
      </c>
      <c r="K158" s="57">
        <v>1626</v>
      </c>
      <c r="L158" s="41">
        <f t="shared" si="13"/>
        <v>1361.3023255814</v>
      </c>
      <c r="M158" s="50">
        <v>995.13</v>
      </c>
      <c r="N158" s="41">
        <f t="shared" si="14"/>
        <v>366.172325581395</v>
      </c>
      <c r="O158" s="42">
        <f t="shared" si="15"/>
        <v>36.7964311779763</v>
      </c>
      <c r="P158" s="27" t="s">
        <v>28</v>
      </c>
      <c r="Q158" s="41">
        <v>44.3524386734726</v>
      </c>
      <c r="R158" s="41">
        <f t="shared" si="16"/>
        <v>7584.26701316381</v>
      </c>
      <c r="S158" s="27"/>
    </row>
    <row r="159" s="8" customFormat="1" ht="130" customHeight="1" spans="1:19">
      <c r="A159" s="33">
        <v>155</v>
      </c>
      <c r="B159" s="47" t="s">
        <v>183</v>
      </c>
      <c r="C159" s="47" t="s">
        <v>184</v>
      </c>
      <c r="D159" s="33" t="s">
        <v>24</v>
      </c>
      <c r="E159" s="47" t="s">
        <v>191</v>
      </c>
      <c r="F159" s="36" t="s">
        <v>26</v>
      </c>
      <c r="G159" s="49">
        <v>445.01</v>
      </c>
      <c r="H159" s="38" t="s">
        <v>27</v>
      </c>
      <c r="I159" s="48">
        <v>27</v>
      </c>
      <c r="J159" s="47">
        <v>710940</v>
      </c>
      <c r="K159" s="57">
        <v>1597</v>
      </c>
      <c r="L159" s="41">
        <f t="shared" si="13"/>
        <v>1355.59302325581</v>
      </c>
      <c r="M159" s="50">
        <v>995.13</v>
      </c>
      <c r="N159" s="41">
        <f t="shared" si="14"/>
        <v>360.463023255814</v>
      </c>
      <c r="O159" s="42">
        <f t="shared" si="15"/>
        <v>36.2227069082244</v>
      </c>
      <c r="P159" s="27" t="s">
        <v>28</v>
      </c>
      <c r="Q159" s="41">
        <v>44.3524386734726</v>
      </c>
      <c r="R159" s="41">
        <f t="shared" si="16"/>
        <v>19737.278734082</v>
      </c>
      <c r="S159" s="27"/>
    </row>
    <row r="160" s="8" customFormat="1" ht="130" customHeight="1" spans="1:19">
      <c r="A160" s="33">
        <v>156</v>
      </c>
      <c r="B160" s="47" t="s">
        <v>183</v>
      </c>
      <c r="C160" s="47" t="s">
        <v>184</v>
      </c>
      <c r="D160" s="33" t="s">
        <v>24</v>
      </c>
      <c r="E160" s="47" t="s">
        <v>192</v>
      </c>
      <c r="F160" s="36" t="s">
        <v>26</v>
      </c>
      <c r="G160" s="49">
        <v>438.51</v>
      </c>
      <c r="H160" s="38" t="s">
        <v>27</v>
      </c>
      <c r="I160" s="48">
        <v>28</v>
      </c>
      <c r="J160" s="47">
        <v>641060</v>
      </c>
      <c r="K160" s="57">
        <v>1463</v>
      </c>
      <c r="L160" s="41">
        <f t="shared" si="13"/>
        <v>1224.83720930233</v>
      </c>
      <c r="M160" s="50">
        <v>995.13</v>
      </c>
      <c r="N160" s="41">
        <f t="shared" si="14"/>
        <v>229.707209302326</v>
      </c>
      <c r="O160" s="42">
        <f t="shared" si="15"/>
        <v>23.0831358015863</v>
      </c>
      <c r="P160" s="27" t="s">
        <v>28</v>
      </c>
      <c r="Q160" s="41">
        <v>44.3524386734726</v>
      </c>
      <c r="R160" s="41">
        <f t="shared" si="16"/>
        <v>19448.9878827045</v>
      </c>
      <c r="S160" s="27"/>
    </row>
    <row r="161" s="8" customFormat="1" ht="130" customHeight="1" spans="1:19">
      <c r="A161" s="33">
        <v>157</v>
      </c>
      <c r="B161" s="47" t="s">
        <v>183</v>
      </c>
      <c r="C161" s="47" t="s">
        <v>193</v>
      </c>
      <c r="D161" s="33" t="s">
        <v>24</v>
      </c>
      <c r="E161" s="36" t="s">
        <v>194</v>
      </c>
      <c r="F161" s="36" t="s">
        <v>26</v>
      </c>
      <c r="G161" s="66">
        <v>798.48</v>
      </c>
      <c r="H161" s="38" t="s">
        <v>27</v>
      </c>
      <c r="I161" s="75">
        <v>25.63</v>
      </c>
      <c r="J161" s="65">
        <v>1264560</v>
      </c>
      <c r="K161" s="76">
        <v>1583.71</v>
      </c>
      <c r="L161" s="41">
        <f t="shared" si="13"/>
        <v>1369.54084534884</v>
      </c>
      <c r="M161" s="30">
        <v>995.13</v>
      </c>
      <c r="N161" s="41">
        <f t="shared" si="14"/>
        <v>374.410845348837</v>
      </c>
      <c r="O161" s="42">
        <f t="shared" si="15"/>
        <v>37.6243149486838</v>
      </c>
      <c r="P161" s="27" t="s">
        <v>28</v>
      </c>
      <c r="Q161" s="41">
        <v>44.3524386734726</v>
      </c>
      <c r="R161" s="41">
        <f t="shared" si="16"/>
        <v>35414.5352319944</v>
      </c>
      <c r="S161" s="27"/>
    </row>
    <row r="162" s="12" customFormat="1" ht="130" customHeight="1" spans="1:19">
      <c r="A162" s="33">
        <v>158</v>
      </c>
      <c r="B162" s="34" t="s">
        <v>183</v>
      </c>
      <c r="C162" s="27" t="s">
        <v>193</v>
      </c>
      <c r="D162" s="33" t="s">
        <v>24</v>
      </c>
      <c r="E162" s="36" t="s">
        <v>195</v>
      </c>
      <c r="F162" s="36" t="s">
        <v>26</v>
      </c>
      <c r="G162" s="37">
        <v>112</v>
      </c>
      <c r="H162" s="38" t="s">
        <v>27</v>
      </c>
      <c r="I162" s="48">
        <v>24.28</v>
      </c>
      <c r="J162" s="27">
        <v>169960</v>
      </c>
      <c r="K162" s="50">
        <v>1517.5</v>
      </c>
      <c r="L162" s="41">
        <f t="shared" si="13"/>
        <v>1336.10581395349</v>
      </c>
      <c r="M162" s="50">
        <v>995.13</v>
      </c>
      <c r="N162" s="41">
        <f t="shared" si="14"/>
        <v>340.975813953488</v>
      </c>
      <c r="O162" s="42">
        <f t="shared" si="15"/>
        <v>34.2644492632609</v>
      </c>
      <c r="P162" s="77" t="s">
        <v>28</v>
      </c>
      <c r="Q162" s="41">
        <v>44.3524386734726</v>
      </c>
      <c r="R162" s="41">
        <f t="shared" si="16"/>
        <v>4967.47313142893</v>
      </c>
      <c r="S162" s="27"/>
    </row>
    <row r="163" s="8" customFormat="1" ht="130" customHeight="1" spans="1:19">
      <c r="A163" s="33">
        <v>159</v>
      </c>
      <c r="B163" s="34" t="s">
        <v>183</v>
      </c>
      <c r="C163" s="27" t="s">
        <v>193</v>
      </c>
      <c r="D163" s="33" t="s">
        <v>24</v>
      </c>
      <c r="E163" s="36" t="s">
        <v>192</v>
      </c>
      <c r="F163" s="36" t="s">
        <v>26</v>
      </c>
      <c r="G163" s="37">
        <v>259.3</v>
      </c>
      <c r="H163" s="38" t="s">
        <v>27</v>
      </c>
      <c r="I163" s="48">
        <v>21.88</v>
      </c>
      <c r="J163" s="47">
        <v>395360</v>
      </c>
      <c r="K163" s="57">
        <v>1524.7</v>
      </c>
      <c r="L163" s="41">
        <f t="shared" si="13"/>
        <v>1384.99493023256</v>
      </c>
      <c r="M163" s="50">
        <v>995.13</v>
      </c>
      <c r="N163" s="41">
        <f t="shared" si="14"/>
        <v>389.864930232558</v>
      </c>
      <c r="O163" s="42">
        <f t="shared" si="15"/>
        <v>39.1772864080631</v>
      </c>
      <c r="P163" s="27" t="s">
        <v>28</v>
      </c>
      <c r="Q163" s="41">
        <v>44.3524386734726</v>
      </c>
      <c r="R163" s="41">
        <f t="shared" si="16"/>
        <v>11500.5873480314</v>
      </c>
      <c r="S163" s="27"/>
    </row>
    <row r="164" s="8" customFormat="1" ht="130" customHeight="1" spans="1:19">
      <c r="A164" s="33">
        <v>160</v>
      </c>
      <c r="B164" s="34" t="s">
        <v>183</v>
      </c>
      <c r="C164" s="27" t="s">
        <v>193</v>
      </c>
      <c r="D164" s="33" t="s">
        <v>24</v>
      </c>
      <c r="E164" s="36" t="s">
        <v>196</v>
      </c>
      <c r="F164" s="36" t="s">
        <v>26</v>
      </c>
      <c r="G164" s="37">
        <v>108</v>
      </c>
      <c r="H164" s="38" t="s">
        <v>27</v>
      </c>
      <c r="I164" s="48">
        <v>28.6</v>
      </c>
      <c r="J164" s="47">
        <v>171540</v>
      </c>
      <c r="K164" s="57">
        <v>1588.3</v>
      </c>
      <c r="L164" s="41">
        <f t="shared" si="13"/>
        <v>1318.65837209302</v>
      </c>
      <c r="M164" s="50">
        <v>995.13</v>
      </c>
      <c r="N164" s="41">
        <f t="shared" si="14"/>
        <v>323.528372093023</v>
      </c>
      <c r="O164" s="42">
        <f t="shared" si="15"/>
        <v>32.5111665905986</v>
      </c>
      <c r="P164" s="77" t="s">
        <v>28</v>
      </c>
      <c r="Q164" s="41">
        <v>44.3524386734726</v>
      </c>
      <c r="R164" s="41">
        <f t="shared" si="16"/>
        <v>4790.06337673504</v>
      </c>
      <c r="S164" s="27"/>
    </row>
    <row r="165" s="8" customFormat="1" ht="130" customHeight="1" spans="1:19">
      <c r="A165" s="33">
        <v>161</v>
      </c>
      <c r="B165" s="34" t="s">
        <v>183</v>
      </c>
      <c r="C165" s="27" t="s">
        <v>193</v>
      </c>
      <c r="D165" s="33" t="s">
        <v>24</v>
      </c>
      <c r="E165" s="47" t="s">
        <v>196</v>
      </c>
      <c r="F165" s="36" t="s">
        <v>26</v>
      </c>
      <c r="G165" s="37">
        <v>115</v>
      </c>
      <c r="H165" s="38" t="s">
        <v>27</v>
      </c>
      <c r="I165" s="48">
        <v>23.6</v>
      </c>
      <c r="J165" s="47">
        <v>193720</v>
      </c>
      <c r="K165" s="57">
        <v>1684.5</v>
      </c>
      <c r="L165" s="41">
        <f t="shared" si="13"/>
        <v>1496.46279069767</v>
      </c>
      <c r="M165" s="50">
        <v>995.13</v>
      </c>
      <c r="N165" s="41">
        <f t="shared" si="14"/>
        <v>501.332790697675</v>
      </c>
      <c r="O165" s="42">
        <f t="shared" si="15"/>
        <v>50.3786229636002</v>
      </c>
      <c r="P165" s="27" t="s">
        <v>28</v>
      </c>
      <c r="Q165" s="41">
        <v>44.3524386734726</v>
      </c>
      <c r="R165" s="41">
        <f t="shared" si="16"/>
        <v>5100.53044744935</v>
      </c>
      <c r="S165" s="27"/>
    </row>
    <row r="166" s="8" customFormat="1" ht="130" customHeight="1" spans="1:19">
      <c r="A166" s="33">
        <v>162</v>
      </c>
      <c r="B166" s="34" t="s">
        <v>183</v>
      </c>
      <c r="C166" s="27" t="s">
        <v>193</v>
      </c>
      <c r="D166" s="33" t="s">
        <v>24</v>
      </c>
      <c r="E166" s="47" t="s">
        <v>197</v>
      </c>
      <c r="F166" s="36" t="s">
        <v>26</v>
      </c>
      <c r="G166" s="49">
        <v>110</v>
      </c>
      <c r="H166" s="38" t="s">
        <v>27</v>
      </c>
      <c r="I166" s="48">
        <v>24.98</v>
      </c>
      <c r="J166" s="47">
        <v>178400</v>
      </c>
      <c r="K166" s="57">
        <v>1621.8</v>
      </c>
      <c r="L166" s="41">
        <f t="shared" si="13"/>
        <v>1414.73762790698</v>
      </c>
      <c r="M166" s="50">
        <v>995.13</v>
      </c>
      <c r="N166" s="41">
        <f t="shared" si="14"/>
        <v>419.607627906977</v>
      </c>
      <c r="O166" s="42">
        <f t="shared" si="15"/>
        <v>42.1661117549442</v>
      </c>
      <c r="P166" s="77" t="s">
        <v>28</v>
      </c>
      <c r="Q166" s="41">
        <v>44.3524386734726</v>
      </c>
      <c r="R166" s="41">
        <f t="shared" si="16"/>
        <v>4878.76825408199</v>
      </c>
      <c r="S166" s="27"/>
    </row>
    <row r="167" s="8" customFormat="1" ht="130" customHeight="1" spans="1:19">
      <c r="A167" s="33">
        <v>163</v>
      </c>
      <c r="B167" s="34" t="s">
        <v>183</v>
      </c>
      <c r="C167" s="47" t="s">
        <v>198</v>
      </c>
      <c r="D167" s="33" t="s">
        <v>24</v>
      </c>
      <c r="E167" s="31" t="s">
        <v>199</v>
      </c>
      <c r="F167" s="36" t="s">
        <v>26</v>
      </c>
      <c r="G167" s="78">
        <v>487.31</v>
      </c>
      <c r="H167" s="38" t="s">
        <v>27</v>
      </c>
      <c r="I167" s="47">
        <v>28</v>
      </c>
      <c r="J167" s="47">
        <v>904280</v>
      </c>
      <c r="K167" s="57">
        <v>1580.18</v>
      </c>
      <c r="L167" s="32">
        <f t="shared" si="13"/>
        <v>1322.94139534884</v>
      </c>
      <c r="M167" s="50">
        <v>995.13</v>
      </c>
      <c r="N167" s="41">
        <f t="shared" si="14"/>
        <v>327.811395348837</v>
      </c>
      <c r="O167" s="42">
        <f t="shared" si="15"/>
        <v>32.9415649562205</v>
      </c>
      <c r="P167" s="27" t="s">
        <v>28</v>
      </c>
      <c r="Q167" s="41">
        <v>44.3524386734726</v>
      </c>
      <c r="R167" s="41">
        <f t="shared" si="16"/>
        <v>21613.3868899699</v>
      </c>
      <c r="S167" s="27"/>
    </row>
    <row r="168" s="8" customFormat="1" ht="130" customHeight="1" spans="1:19">
      <c r="A168" s="33">
        <v>164</v>
      </c>
      <c r="B168" s="34" t="s">
        <v>183</v>
      </c>
      <c r="C168" s="47" t="s">
        <v>198</v>
      </c>
      <c r="D168" s="33" t="s">
        <v>24</v>
      </c>
      <c r="E168" s="27" t="s">
        <v>200</v>
      </c>
      <c r="F168" s="36" t="s">
        <v>26</v>
      </c>
      <c r="G168" s="28">
        <v>114.66</v>
      </c>
      <c r="H168" s="38" t="s">
        <v>27</v>
      </c>
      <c r="I168" s="47">
        <v>26</v>
      </c>
      <c r="J168" s="47">
        <v>175540</v>
      </c>
      <c r="K168" s="57">
        <v>1530.96</v>
      </c>
      <c r="L168" s="32">
        <f t="shared" si="13"/>
        <v>1317.3376744186</v>
      </c>
      <c r="M168" s="50">
        <v>995.13</v>
      </c>
      <c r="N168" s="41">
        <f t="shared" si="14"/>
        <v>322.207674418605</v>
      </c>
      <c r="O168" s="42">
        <f t="shared" si="15"/>
        <v>32.3784504957749</v>
      </c>
      <c r="P168" s="27" t="s">
        <v>28</v>
      </c>
      <c r="Q168" s="41">
        <v>44.3524386734726</v>
      </c>
      <c r="R168" s="41">
        <f t="shared" si="16"/>
        <v>5085.45061830037</v>
      </c>
      <c r="S168" s="27"/>
    </row>
    <row r="169" s="8" customFormat="1" ht="130" customHeight="1" spans="1:19">
      <c r="A169" s="33">
        <v>165</v>
      </c>
      <c r="B169" s="34" t="s">
        <v>183</v>
      </c>
      <c r="C169" s="47" t="s">
        <v>198</v>
      </c>
      <c r="D169" s="33" t="s">
        <v>24</v>
      </c>
      <c r="E169" s="27" t="s">
        <v>201</v>
      </c>
      <c r="F169" s="36" t="s">
        <v>26</v>
      </c>
      <c r="G169" s="28">
        <v>100</v>
      </c>
      <c r="H169" s="38" t="s">
        <v>27</v>
      </c>
      <c r="I169" s="47">
        <v>31</v>
      </c>
      <c r="J169" s="47">
        <v>156300</v>
      </c>
      <c r="K169" s="57">
        <v>1563</v>
      </c>
      <c r="L169" s="32">
        <f t="shared" ref="L169:L202" si="18">K169*(100-I169)/86</f>
        <v>1254.03488372093</v>
      </c>
      <c r="M169" s="50">
        <v>995.13</v>
      </c>
      <c r="N169" s="41">
        <f t="shared" ref="N169:N202" si="19">L169-M169</f>
        <v>258.90488372093</v>
      </c>
      <c r="O169" s="42">
        <f t="shared" ref="O169:O202" si="20">N169/M169*100</f>
        <v>26.0171920976084</v>
      </c>
      <c r="P169" s="27" t="s">
        <v>28</v>
      </c>
      <c r="Q169" s="41">
        <v>44.3524386734726</v>
      </c>
      <c r="R169" s="41">
        <f t="shared" si="16"/>
        <v>4435.24386734726</v>
      </c>
      <c r="S169" s="27"/>
    </row>
    <row r="170" s="8" customFormat="1" ht="130" customHeight="1" spans="1:19">
      <c r="A170" s="33">
        <v>166</v>
      </c>
      <c r="B170" s="34" t="s">
        <v>183</v>
      </c>
      <c r="C170" s="47" t="s">
        <v>198</v>
      </c>
      <c r="D170" s="33" t="s">
        <v>24</v>
      </c>
      <c r="E170" s="27" t="s">
        <v>202</v>
      </c>
      <c r="F170" s="36" t="s">
        <v>26</v>
      </c>
      <c r="G170" s="28">
        <v>181</v>
      </c>
      <c r="H170" s="38" t="s">
        <v>27</v>
      </c>
      <c r="I170" s="47">
        <v>28</v>
      </c>
      <c r="J170" s="47">
        <v>263900</v>
      </c>
      <c r="K170" s="57">
        <v>1458.01</v>
      </c>
      <c r="L170" s="32">
        <f t="shared" si="18"/>
        <v>1220.65953488372</v>
      </c>
      <c r="M170" s="50">
        <v>995.13</v>
      </c>
      <c r="N170" s="41">
        <f t="shared" si="19"/>
        <v>225.529534883721</v>
      </c>
      <c r="O170" s="42">
        <f t="shared" si="20"/>
        <v>22.6633238756465</v>
      </c>
      <c r="P170" s="27" t="s">
        <v>28</v>
      </c>
      <c r="Q170" s="41">
        <v>44.3524386734726</v>
      </c>
      <c r="R170" s="41">
        <f t="shared" si="16"/>
        <v>8027.79139989854</v>
      </c>
      <c r="S170" s="27"/>
    </row>
    <row r="171" s="8" customFormat="1" ht="130" customHeight="1" spans="1:19">
      <c r="A171" s="33">
        <v>167</v>
      </c>
      <c r="B171" s="34" t="s">
        <v>183</v>
      </c>
      <c r="C171" s="47" t="s">
        <v>198</v>
      </c>
      <c r="D171" s="33" t="s">
        <v>24</v>
      </c>
      <c r="E171" s="27" t="s">
        <v>203</v>
      </c>
      <c r="F171" s="36" t="s">
        <v>26</v>
      </c>
      <c r="G171" s="28">
        <v>142</v>
      </c>
      <c r="H171" s="38" t="s">
        <v>27</v>
      </c>
      <c r="I171" s="47">
        <v>29</v>
      </c>
      <c r="J171" s="47">
        <v>201860</v>
      </c>
      <c r="K171" s="57">
        <v>1421.55</v>
      </c>
      <c r="L171" s="32">
        <f t="shared" si="18"/>
        <v>1173.60523255814</v>
      </c>
      <c r="M171" s="50">
        <v>995.13</v>
      </c>
      <c r="N171" s="41">
        <f t="shared" si="19"/>
        <v>178.47523255814</v>
      </c>
      <c r="O171" s="42">
        <f t="shared" si="20"/>
        <v>17.9348660534945</v>
      </c>
      <c r="P171" s="27" t="s">
        <v>28</v>
      </c>
      <c r="Q171" s="41">
        <v>44.3524386734726</v>
      </c>
      <c r="R171" s="41">
        <f t="shared" si="16"/>
        <v>6298.04629163311</v>
      </c>
      <c r="S171" s="27"/>
    </row>
    <row r="172" s="8" customFormat="1" ht="130" customHeight="1" spans="1:19">
      <c r="A172" s="33">
        <v>168</v>
      </c>
      <c r="B172" s="34" t="s">
        <v>183</v>
      </c>
      <c r="C172" s="47" t="s">
        <v>198</v>
      </c>
      <c r="D172" s="33" t="s">
        <v>24</v>
      </c>
      <c r="E172" s="27" t="s">
        <v>204</v>
      </c>
      <c r="F172" s="36" t="s">
        <v>26</v>
      </c>
      <c r="G172" s="28">
        <v>526.88</v>
      </c>
      <c r="H172" s="38" t="s">
        <v>27</v>
      </c>
      <c r="I172" s="47">
        <v>28</v>
      </c>
      <c r="J172" s="47">
        <v>777480</v>
      </c>
      <c r="K172" s="57">
        <v>1475.63</v>
      </c>
      <c r="L172" s="32">
        <f t="shared" si="18"/>
        <v>1235.4111627907</v>
      </c>
      <c r="M172" s="50">
        <v>995.13</v>
      </c>
      <c r="N172" s="41">
        <f t="shared" si="19"/>
        <v>240.281162790698</v>
      </c>
      <c r="O172" s="42">
        <f t="shared" si="20"/>
        <v>24.1457058666403</v>
      </c>
      <c r="P172" s="27" t="s">
        <v>28</v>
      </c>
      <c r="Q172" s="41">
        <v>44.3524386734726</v>
      </c>
      <c r="R172" s="41">
        <f t="shared" si="16"/>
        <v>23368.4128882792</v>
      </c>
      <c r="S172" s="27"/>
    </row>
    <row r="173" s="8" customFormat="1" ht="130" customHeight="1" spans="1:19">
      <c r="A173" s="33">
        <v>169</v>
      </c>
      <c r="B173" s="34" t="s">
        <v>183</v>
      </c>
      <c r="C173" s="47" t="s">
        <v>198</v>
      </c>
      <c r="D173" s="33" t="s">
        <v>24</v>
      </c>
      <c r="E173" s="31" t="s">
        <v>205</v>
      </c>
      <c r="F173" s="36" t="s">
        <v>26</v>
      </c>
      <c r="G173" s="78">
        <v>103</v>
      </c>
      <c r="H173" s="38" t="s">
        <v>27</v>
      </c>
      <c r="I173" s="47">
        <v>32</v>
      </c>
      <c r="J173" s="47">
        <v>151920</v>
      </c>
      <c r="K173" s="57">
        <v>1474.95</v>
      </c>
      <c r="L173" s="32">
        <f t="shared" si="18"/>
        <v>1166.23953488372</v>
      </c>
      <c r="M173" s="50">
        <v>995.13</v>
      </c>
      <c r="N173" s="41">
        <f t="shared" si="19"/>
        <v>171.109534883721</v>
      </c>
      <c r="O173" s="42">
        <f t="shared" si="20"/>
        <v>17.1946916366426</v>
      </c>
      <c r="P173" s="27" t="s">
        <v>28</v>
      </c>
      <c r="Q173" s="41">
        <v>44.3524386734726</v>
      </c>
      <c r="R173" s="41">
        <f t="shared" si="16"/>
        <v>4568.30118336768</v>
      </c>
      <c r="S173" s="27"/>
    </row>
    <row r="174" s="8" customFormat="1" ht="130" customHeight="1" spans="1:19">
      <c r="A174" s="33">
        <v>170</v>
      </c>
      <c r="B174" s="34" t="s">
        <v>183</v>
      </c>
      <c r="C174" s="47" t="s">
        <v>206</v>
      </c>
      <c r="D174" s="33" t="s">
        <v>24</v>
      </c>
      <c r="E174" s="47" t="s">
        <v>207</v>
      </c>
      <c r="F174" s="36" t="s">
        <v>26</v>
      </c>
      <c r="G174" s="49">
        <v>330</v>
      </c>
      <c r="H174" s="38" t="s">
        <v>27</v>
      </c>
      <c r="I174" s="48">
        <v>28</v>
      </c>
      <c r="J174" s="47">
        <v>495000</v>
      </c>
      <c r="K174" s="57">
        <f t="shared" ref="K174:K202" si="21">J174/G174</f>
        <v>1500</v>
      </c>
      <c r="L174" s="32">
        <f t="shared" si="18"/>
        <v>1255.81395348837</v>
      </c>
      <c r="M174" s="50">
        <v>995.13</v>
      </c>
      <c r="N174" s="41">
        <f t="shared" si="19"/>
        <v>260.683953488372</v>
      </c>
      <c r="O174" s="42">
        <f t="shared" si="20"/>
        <v>26.1959697213803</v>
      </c>
      <c r="P174" s="27" t="s">
        <v>28</v>
      </c>
      <c r="Q174" s="41">
        <v>44.3524386734726</v>
      </c>
      <c r="R174" s="41">
        <f t="shared" si="16"/>
        <v>14636.304762246</v>
      </c>
      <c r="S174" s="27"/>
    </row>
    <row r="175" s="8" customFormat="1" ht="130" customHeight="1" spans="1:19">
      <c r="A175" s="33">
        <v>171</v>
      </c>
      <c r="B175" s="34" t="s">
        <v>183</v>
      </c>
      <c r="C175" s="47" t="s">
        <v>206</v>
      </c>
      <c r="D175" s="33" t="s">
        <v>24</v>
      </c>
      <c r="E175" s="47" t="s">
        <v>208</v>
      </c>
      <c r="F175" s="36" t="s">
        <v>26</v>
      </c>
      <c r="G175" s="79">
        <v>207.97</v>
      </c>
      <c r="H175" s="38" t="s">
        <v>27</v>
      </c>
      <c r="I175" s="48">
        <v>27</v>
      </c>
      <c r="J175" s="47">
        <v>311955</v>
      </c>
      <c r="K175" s="57">
        <f t="shared" si="21"/>
        <v>1500</v>
      </c>
      <c r="L175" s="80">
        <f t="shared" si="18"/>
        <v>1273.25581395349</v>
      </c>
      <c r="M175" s="41">
        <v>995.13</v>
      </c>
      <c r="N175" s="41">
        <f t="shared" si="19"/>
        <v>278.125813953488</v>
      </c>
      <c r="O175" s="45">
        <f t="shared" si="20"/>
        <v>27.9486915230662</v>
      </c>
      <c r="P175" s="77" t="s">
        <v>28</v>
      </c>
      <c r="Q175" s="41">
        <v>44.3524386734726</v>
      </c>
      <c r="R175" s="41">
        <f t="shared" si="16"/>
        <v>9223.9766709221</v>
      </c>
      <c r="S175" s="27"/>
    </row>
    <row r="176" s="8" customFormat="1" ht="130" customHeight="1" spans="1:19">
      <c r="A176" s="33">
        <v>172</v>
      </c>
      <c r="B176" s="34" t="s">
        <v>183</v>
      </c>
      <c r="C176" s="47" t="s">
        <v>206</v>
      </c>
      <c r="D176" s="33" t="s">
        <v>24</v>
      </c>
      <c r="E176" s="81" t="s">
        <v>209</v>
      </c>
      <c r="F176" s="36" t="s">
        <v>26</v>
      </c>
      <c r="G176" s="49">
        <v>151</v>
      </c>
      <c r="H176" s="38" t="s">
        <v>27</v>
      </c>
      <c r="I176" s="48">
        <v>24</v>
      </c>
      <c r="J176" s="47">
        <v>196300</v>
      </c>
      <c r="K176" s="57">
        <f t="shared" si="21"/>
        <v>1300</v>
      </c>
      <c r="L176" s="32">
        <f t="shared" si="18"/>
        <v>1148.83720930233</v>
      </c>
      <c r="M176" s="50">
        <v>995.13</v>
      </c>
      <c r="N176" s="41">
        <f t="shared" si="19"/>
        <v>153.707209302326</v>
      </c>
      <c r="O176" s="42">
        <f t="shared" si="20"/>
        <v>15.4459426710405</v>
      </c>
      <c r="P176" s="77" t="s">
        <v>28</v>
      </c>
      <c r="Q176" s="41">
        <v>44.3524386734726</v>
      </c>
      <c r="R176" s="41">
        <f t="shared" si="16"/>
        <v>6697.21823969436</v>
      </c>
      <c r="S176" s="27"/>
    </row>
    <row r="177" s="8" customFormat="1" ht="130" customHeight="1" spans="1:19">
      <c r="A177" s="33">
        <v>173</v>
      </c>
      <c r="B177" s="34" t="s">
        <v>183</v>
      </c>
      <c r="C177" s="47" t="s">
        <v>206</v>
      </c>
      <c r="D177" s="33" t="s">
        <v>24</v>
      </c>
      <c r="E177" s="81" t="s">
        <v>210</v>
      </c>
      <c r="F177" s="36" t="s">
        <v>26</v>
      </c>
      <c r="G177" s="49">
        <v>108</v>
      </c>
      <c r="H177" s="38" t="s">
        <v>27</v>
      </c>
      <c r="I177" s="48">
        <v>27</v>
      </c>
      <c r="J177" s="47">
        <v>162000</v>
      </c>
      <c r="K177" s="57">
        <f t="shared" si="21"/>
        <v>1500</v>
      </c>
      <c r="L177" s="32">
        <f t="shared" si="18"/>
        <v>1273.25581395349</v>
      </c>
      <c r="M177" s="50">
        <v>995.13</v>
      </c>
      <c r="N177" s="41">
        <f t="shared" si="19"/>
        <v>278.125813953488</v>
      </c>
      <c r="O177" s="42">
        <f t="shared" si="20"/>
        <v>27.9486915230662</v>
      </c>
      <c r="P177" s="77" t="s">
        <v>28</v>
      </c>
      <c r="Q177" s="41">
        <v>44.3524386734726</v>
      </c>
      <c r="R177" s="41">
        <f t="shared" si="16"/>
        <v>4790.06337673504</v>
      </c>
      <c r="S177" s="27"/>
    </row>
    <row r="178" s="13" customFormat="1" ht="130" customHeight="1" spans="1:19">
      <c r="A178" s="33">
        <v>174</v>
      </c>
      <c r="B178" s="34" t="s">
        <v>183</v>
      </c>
      <c r="C178" s="33" t="s">
        <v>211</v>
      </c>
      <c r="D178" s="33" t="s">
        <v>24</v>
      </c>
      <c r="E178" s="36" t="s">
        <v>212</v>
      </c>
      <c r="F178" s="36" t="s">
        <v>26</v>
      </c>
      <c r="G178" s="82">
        <v>300</v>
      </c>
      <c r="H178" s="38" t="s">
        <v>27</v>
      </c>
      <c r="I178" s="39">
        <v>25</v>
      </c>
      <c r="J178" s="83">
        <v>453600</v>
      </c>
      <c r="K178" s="41">
        <f t="shared" si="21"/>
        <v>1512</v>
      </c>
      <c r="L178" s="41">
        <f t="shared" si="18"/>
        <v>1318.60465116279</v>
      </c>
      <c r="M178" s="41">
        <v>995.13</v>
      </c>
      <c r="N178" s="41">
        <f t="shared" si="19"/>
        <v>323.474651162791</v>
      </c>
      <c r="O178" s="41">
        <f t="shared" si="20"/>
        <v>32.5057682074494</v>
      </c>
      <c r="P178" s="33" t="s">
        <v>28</v>
      </c>
      <c r="Q178" s="41">
        <v>44.3524386734726</v>
      </c>
      <c r="R178" s="41">
        <f t="shared" si="16"/>
        <v>13305.7316020418</v>
      </c>
      <c r="S178" s="33"/>
    </row>
    <row r="179" s="13" customFormat="1" ht="130" customHeight="1" spans="1:19">
      <c r="A179" s="33">
        <v>175</v>
      </c>
      <c r="B179" s="34" t="s">
        <v>183</v>
      </c>
      <c r="C179" s="33" t="s">
        <v>211</v>
      </c>
      <c r="D179" s="33" t="s">
        <v>24</v>
      </c>
      <c r="E179" s="33" t="s">
        <v>213</v>
      </c>
      <c r="F179" s="36" t="s">
        <v>26</v>
      </c>
      <c r="G179" s="84">
        <v>311.5</v>
      </c>
      <c r="H179" s="38" t="s">
        <v>27</v>
      </c>
      <c r="I179" s="33">
        <v>24.7</v>
      </c>
      <c r="J179" s="33">
        <v>436650</v>
      </c>
      <c r="K179" s="41">
        <f t="shared" si="21"/>
        <v>1401.76565008026</v>
      </c>
      <c r="L179" s="41">
        <f t="shared" si="18"/>
        <v>1227.35992384934</v>
      </c>
      <c r="M179" s="41">
        <v>995.13</v>
      </c>
      <c r="N179" s="41">
        <f t="shared" si="19"/>
        <v>232.229923849341</v>
      </c>
      <c r="O179" s="41">
        <f t="shared" si="20"/>
        <v>23.3366418306494</v>
      </c>
      <c r="P179" s="33" t="s">
        <v>28</v>
      </c>
      <c r="Q179" s="41">
        <v>44.3524386734726</v>
      </c>
      <c r="R179" s="41">
        <f t="shared" si="16"/>
        <v>13815.7846467867</v>
      </c>
      <c r="S179" s="33"/>
    </row>
    <row r="180" s="13" customFormat="1" ht="130" customHeight="1" spans="1:19">
      <c r="A180" s="33">
        <v>176</v>
      </c>
      <c r="B180" s="34" t="s">
        <v>183</v>
      </c>
      <c r="C180" s="33" t="s">
        <v>211</v>
      </c>
      <c r="D180" s="33" t="s">
        <v>24</v>
      </c>
      <c r="E180" s="33" t="s">
        <v>210</v>
      </c>
      <c r="F180" s="36" t="s">
        <v>26</v>
      </c>
      <c r="G180" s="84">
        <v>141</v>
      </c>
      <c r="H180" s="38" t="s">
        <v>27</v>
      </c>
      <c r="I180" s="39">
        <v>25.4</v>
      </c>
      <c r="J180" s="33">
        <v>211077</v>
      </c>
      <c r="K180" s="41">
        <f t="shared" si="21"/>
        <v>1497</v>
      </c>
      <c r="L180" s="41">
        <f t="shared" si="18"/>
        <v>1298.56046511628</v>
      </c>
      <c r="M180" s="41">
        <v>995.13</v>
      </c>
      <c r="N180" s="41">
        <f t="shared" si="19"/>
        <v>303.430465116279</v>
      </c>
      <c r="O180" s="41">
        <f t="shared" si="20"/>
        <v>30.491540312952</v>
      </c>
      <c r="P180" s="33" t="s">
        <v>28</v>
      </c>
      <c r="Q180" s="41">
        <v>44.3524386734726</v>
      </c>
      <c r="R180" s="41">
        <f t="shared" si="16"/>
        <v>6253.69385295964</v>
      </c>
      <c r="S180" s="33"/>
    </row>
    <row r="181" s="13" customFormat="1" ht="130" customHeight="1" spans="1:19">
      <c r="A181" s="33">
        <v>177</v>
      </c>
      <c r="B181" s="34" t="s">
        <v>183</v>
      </c>
      <c r="C181" s="33" t="s">
        <v>211</v>
      </c>
      <c r="D181" s="33" t="s">
        <v>24</v>
      </c>
      <c r="E181" s="33" t="s">
        <v>210</v>
      </c>
      <c r="F181" s="36" t="s">
        <v>26</v>
      </c>
      <c r="G181" s="84">
        <v>190</v>
      </c>
      <c r="H181" s="38" t="s">
        <v>27</v>
      </c>
      <c r="I181" s="39">
        <v>23.2</v>
      </c>
      <c r="J181" s="33">
        <v>287280</v>
      </c>
      <c r="K181" s="41">
        <f t="shared" si="21"/>
        <v>1512</v>
      </c>
      <c r="L181" s="41">
        <f t="shared" si="18"/>
        <v>1350.2511627907</v>
      </c>
      <c r="M181" s="41">
        <v>995.13</v>
      </c>
      <c r="N181" s="41">
        <f t="shared" si="19"/>
        <v>355.121162790698</v>
      </c>
      <c r="O181" s="41">
        <f t="shared" si="20"/>
        <v>35.6859066444281</v>
      </c>
      <c r="P181" s="33" t="s">
        <v>28</v>
      </c>
      <c r="Q181" s="41">
        <v>44.3524386734726</v>
      </c>
      <c r="R181" s="41">
        <f t="shared" si="16"/>
        <v>8426.96334795979</v>
      </c>
      <c r="S181" s="33"/>
    </row>
    <row r="182" s="13" customFormat="1" ht="130" customHeight="1" spans="1:19">
      <c r="A182" s="33">
        <v>178</v>
      </c>
      <c r="B182" s="34" t="s">
        <v>183</v>
      </c>
      <c r="C182" s="33" t="s">
        <v>211</v>
      </c>
      <c r="D182" s="33" t="s">
        <v>24</v>
      </c>
      <c r="E182" s="33" t="s">
        <v>210</v>
      </c>
      <c r="F182" s="36" t="s">
        <v>26</v>
      </c>
      <c r="G182" s="84">
        <v>107</v>
      </c>
      <c r="H182" s="38" t="s">
        <v>27</v>
      </c>
      <c r="I182" s="39">
        <v>24.7</v>
      </c>
      <c r="J182" s="33">
        <v>160607</v>
      </c>
      <c r="K182" s="41">
        <f t="shared" si="21"/>
        <v>1501</v>
      </c>
      <c r="L182" s="41">
        <f t="shared" si="18"/>
        <v>1314.2476744186</v>
      </c>
      <c r="M182" s="41">
        <v>995.13</v>
      </c>
      <c r="N182" s="41">
        <f t="shared" si="19"/>
        <v>319.117674418605</v>
      </c>
      <c r="O182" s="41">
        <f t="shared" si="20"/>
        <v>32.0679383013882</v>
      </c>
      <c r="P182" s="33" t="s">
        <v>28</v>
      </c>
      <c r="Q182" s="41">
        <v>44.3524386734726</v>
      </c>
      <c r="R182" s="41">
        <f t="shared" si="16"/>
        <v>4745.71093806157</v>
      </c>
      <c r="S182" s="33"/>
    </row>
    <row r="183" s="14" customFormat="1" ht="130" customHeight="1" spans="1:19">
      <c r="A183" s="33">
        <v>179</v>
      </c>
      <c r="B183" s="34" t="s">
        <v>183</v>
      </c>
      <c r="C183" s="33" t="s">
        <v>211</v>
      </c>
      <c r="D183" s="33" t="s">
        <v>24</v>
      </c>
      <c r="E183" s="33" t="s">
        <v>214</v>
      </c>
      <c r="F183" s="36" t="s">
        <v>26</v>
      </c>
      <c r="G183" s="84">
        <v>148</v>
      </c>
      <c r="H183" s="38" t="s">
        <v>27</v>
      </c>
      <c r="I183" s="39">
        <v>25.2</v>
      </c>
      <c r="J183" s="33">
        <v>222296</v>
      </c>
      <c r="K183" s="41">
        <f t="shared" si="21"/>
        <v>1502</v>
      </c>
      <c r="L183" s="41">
        <f t="shared" si="18"/>
        <v>1306.39069767442</v>
      </c>
      <c r="M183" s="41">
        <v>995.13</v>
      </c>
      <c r="N183" s="41">
        <f t="shared" si="19"/>
        <v>311.260697674419</v>
      </c>
      <c r="O183" s="41">
        <f t="shared" si="20"/>
        <v>31.2783955537888</v>
      </c>
      <c r="P183" s="33" t="s">
        <v>28</v>
      </c>
      <c r="Q183" s="41">
        <v>44.3524386734726</v>
      </c>
      <c r="R183" s="41">
        <f t="shared" si="16"/>
        <v>6564.16092367394</v>
      </c>
      <c r="S183" s="33"/>
    </row>
    <row r="184" s="14" customFormat="1" ht="130" customHeight="1" spans="1:19">
      <c r="A184" s="33">
        <v>180</v>
      </c>
      <c r="B184" s="34" t="s">
        <v>183</v>
      </c>
      <c r="C184" s="33" t="s">
        <v>211</v>
      </c>
      <c r="D184" s="33" t="s">
        <v>24</v>
      </c>
      <c r="E184" s="33" t="s">
        <v>215</v>
      </c>
      <c r="F184" s="36" t="s">
        <v>26</v>
      </c>
      <c r="G184" s="84">
        <v>258.87</v>
      </c>
      <c r="H184" s="38" t="s">
        <v>27</v>
      </c>
      <c r="I184" s="39">
        <v>24.6</v>
      </c>
      <c r="J184" s="33">
        <v>392705.79</v>
      </c>
      <c r="K184" s="41">
        <f t="shared" si="21"/>
        <v>1517</v>
      </c>
      <c r="L184" s="41">
        <f t="shared" si="18"/>
        <v>1330.02093023256</v>
      </c>
      <c r="M184" s="41">
        <v>995.13</v>
      </c>
      <c r="N184" s="41">
        <f t="shared" si="19"/>
        <v>334.890930232558</v>
      </c>
      <c r="O184" s="41">
        <f t="shared" si="20"/>
        <v>33.6529830507128</v>
      </c>
      <c r="P184" s="33" t="s">
        <v>28</v>
      </c>
      <c r="Q184" s="41">
        <v>44.3524386734726</v>
      </c>
      <c r="R184" s="41">
        <f t="shared" si="16"/>
        <v>11481.5157994019</v>
      </c>
      <c r="S184" s="33"/>
    </row>
    <row r="185" s="14" customFormat="1" ht="130" customHeight="1" spans="1:19">
      <c r="A185" s="33">
        <v>181</v>
      </c>
      <c r="B185" s="34" t="s">
        <v>183</v>
      </c>
      <c r="C185" s="33" t="s">
        <v>211</v>
      </c>
      <c r="D185" s="33" t="s">
        <v>24</v>
      </c>
      <c r="E185" s="33" t="s">
        <v>216</v>
      </c>
      <c r="F185" s="36" t="s">
        <v>26</v>
      </c>
      <c r="G185" s="84">
        <v>100</v>
      </c>
      <c r="H185" s="38" t="s">
        <v>27</v>
      </c>
      <c r="I185" s="39">
        <v>25.5</v>
      </c>
      <c r="J185" s="33">
        <v>152300</v>
      </c>
      <c r="K185" s="41">
        <f t="shared" si="21"/>
        <v>1523</v>
      </c>
      <c r="L185" s="41">
        <f t="shared" si="18"/>
        <v>1319.34302325581</v>
      </c>
      <c r="M185" s="41">
        <v>995.13</v>
      </c>
      <c r="N185" s="41">
        <f t="shared" si="19"/>
        <v>324.213023255814</v>
      </c>
      <c r="O185" s="41">
        <f t="shared" si="20"/>
        <v>32.5799667637207</v>
      </c>
      <c r="P185" s="33" t="s">
        <v>28</v>
      </c>
      <c r="Q185" s="41">
        <v>44.3524386734726</v>
      </c>
      <c r="R185" s="41">
        <f t="shared" si="16"/>
        <v>4435.24386734726</v>
      </c>
      <c r="S185" s="33"/>
    </row>
    <row r="186" s="14" customFormat="1" ht="130" customHeight="1" spans="1:19">
      <c r="A186" s="33">
        <v>182</v>
      </c>
      <c r="B186" s="33" t="s">
        <v>183</v>
      </c>
      <c r="C186" s="33" t="s">
        <v>211</v>
      </c>
      <c r="D186" s="33" t="s">
        <v>24</v>
      </c>
      <c r="E186" s="33" t="s">
        <v>217</v>
      </c>
      <c r="F186" s="36" t="s">
        <v>26</v>
      </c>
      <c r="G186" s="84">
        <v>130</v>
      </c>
      <c r="H186" s="38" t="s">
        <v>27</v>
      </c>
      <c r="I186" s="39">
        <v>24.1</v>
      </c>
      <c r="J186" s="33">
        <v>190710</v>
      </c>
      <c r="K186" s="41">
        <f t="shared" si="21"/>
        <v>1467</v>
      </c>
      <c r="L186" s="41">
        <f t="shared" si="18"/>
        <v>1294.71279069767</v>
      </c>
      <c r="M186" s="41">
        <v>995.13</v>
      </c>
      <c r="N186" s="41">
        <f t="shared" si="19"/>
        <v>299.582790697675</v>
      </c>
      <c r="O186" s="41">
        <f t="shared" si="20"/>
        <v>30.1048898835001</v>
      </c>
      <c r="P186" s="33" t="s">
        <v>28</v>
      </c>
      <c r="Q186" s="41">
        <v>44.3524386734726</v>
      </c>
      <c r="R186" s="41">
        <f t="shared" si="16"/>
        <v>5765.81702755144</v>
      </c>
      <c r="S186" s="33"/>
    </row>
    <row r="187" s="14" customFormat="1" ht="130" customHeight="1" spans="1:19">
      <c r="A187" s="33">
        <v>183</v>
      </c>
      <c r="B187" s="33" t="s">
        <v>183</v>
      </c>
      <c r="C187" s="33" t="s">
        <v>211</v>
      </c>
      <c r="D187" s="33" t="s">
        <v>24</v>
      </c>
      <c r="E187" s="33" t="s">
        <v>218</v>
      </c>
      <c r="F187" s="36" t="s">
        <v>26</v>
      </c>
      <c r="G187" s="84">
        <v>171</v>
      </c>
      <c r="H187" s="38" t="s">
        <v>27</v>
      </c>
      <c r="I187" s="39">
        <v>25.3</v>
      </c>
      <c r="J187" s="33">
        <v>253422</v>
      </c>
      <c r="K187" s="41">
        <f t="shared" si="21"/>
        <v>1482</v>
      </c>
      <c r="L187" s="41">
        <f t="shared" si="18"/>
        <v>1287.27209302326</v>
      </c>
      <c r="M187" s="41">
        <v>995.13</v>
      </c>
      <c r="N187" s="41">
        <f t="shared" si="19"/>
        <v>292.142093023256</v>
      </c>
      <c r="O187" s="41">
        <f t="shared" si="20"/>
        <v>29.3571787629009</v>
      </c>
      <c r="P187" s="33" t="s">
        <v>28</v>
      </c>
      <c r="Q187" s="41">
        <v>44.3524386734726</v>
      </c>
      <c r="R187" s="41">
        <f t="shared" si="16"/>
        <v>7584.26701316381</v>
      </c>
      <c r="S187" s="33"/>
    </row>
    <row r="188" s="13" customFormat="1" ht="130" customHeight="1" spans="1:19">
      <c r="A188" s="33">
        <v>184</v>
      </c>
      <c r="B188" s="33" t="s">
        <v>183</v>
      </c>
      <c r="C188" s="33" t="s">
        <v>219</v>
      </c>
      <c r="D188" s="33" t="s">
        <v>24</v>
      </c>
      <c r="E188" s="33" t="s">
        <v>220</v>
      </c>
      <c r="F188" s="36" t="s">
        <v>26</v>
      </c>
      <c r="G188" s="85">
        <v>241.39</v>
      </c>
      <c r="H188" s="38" t="s">
        <v>27</v>
      </c>
      <c r="I188" s="39">
        <v>26.23</v>
      </c>
      <c r="J188" s="39">
        <v>347820</v>
      </c>
      <c r="K188" s="41">
        <f t="shared" si="21"/>
        <v>1440.90475993206</v>
      </c>
      <c r="L188" s="41">
        <f t="shared" si="18"/>
        <v>1235.99469930451</v>
      </c>
      <c r="M188" s="41">
        <v>995.13</v>
      </c>
      <c r="N188" s="41">
        <f t="shared" si="19"/>
        <v>240.864699304512</v>
      </c>
      <c r="O188" s="45">
        <f t="shared" si="20"/>
        <v>24.2043450910446</v>
      </c>
      <c r="P188" s="33" t="s">
        <v>28</v>
      </c>
      <c r="Q188" s="41">
        <v>44.3524386734726</v>
      </c>
      <c r="R188" s="41">
        <f t="shared" si="16"/>
        <v>10706.2351713895</v>
      </c>
      <c r="S188" s="33"/>
    </row>
    <row r="189" s="12" customFormat="1" ht="130" customHeight="1" spans="1:19">
      <c r="A189" s="33">
        <v>185</v>
      </c>
      <c r="B189" s="33" t="s">
        <v>183</v>
      </c>
      <c r="C189" s="33" t="s">
        <v>219</v>
      </c>
      <c r="D189" s="33" t="s">
        <v>24</v>
      </c>
      <c r="E189" s="86" t="s">
        <v>221</v>
      </c>
      <c r="F189" s="36" t="s">
        <v>26</v>
      </c>
      <c r="G189" s="37">
        <v>136.16</v>
      </c>
      <c r="H189" s="38" t="s">
        <v>27</v>
      </c>
      <c r="I189" s="48">
        <v>24</v>
      </c>
      <c r="J189" s="27">
        <v>215480</v>
      </c>
      <c r="K189" s="50">
        <f t="shared" si="21"/>
        <v>1582.54994124559</v>
      </c>
      <c r="L189" s="41">
        <f t="shared" si="18"/>
        <v>1398.53250621704</v>
      </c>
      <c r="M189" s="50">
        <v>995.13</v>
      </c>
      <c r="N189" s="41">
        <f t="shared" si="19"/>
        <v>403.402506217036</v>
      </c>
      <c r="O189" s="42">
        <f t="shared" si="20"/>
        <v>40.5376690700749</v>
      </c>
      <c r="P189" s="77" t="s">
        <v>28</v>
      </c>
      <c r="Q189" s="41">
        <v>44.3524386734726</v>
      </c>
      <c r="R189" s="41">
        <f t="shared" si="16"/>
        <v>6039.02804978003</v>
      </c>
      <c r="S189" s="27"/>
    </row>
    <row r="190" s="12" customFormat="1" ht="130" customHeight="1" spans="1:19">
      <c r="A190" s="33">
        <v>186</v>
      </c>
      <c r="B190" s="33" t="s">
        <v>183</v>
      </c>
      <c r="C190" s="33" t="s">
        <v>219</v>
      </c>
      <c r="D190" s="33" t="s">
        <v>24</v>
      </c>
      <c r="E190" s="86" t="s">
        <v>222</v>
      </c>
      <c r="F190" s="36" t="s">
        <v>26</v>
      </c>
      <c r="G190" s="37">
        <v>151.79</v>
      </c>
      <c r="H190" s="38" t="s">
        <v>27</v>
      </c>
      <c r="I190" s="48">
        <v>26.45</v>
      </c>
      <c r="J190" s="27">
        <v>214100</v>
      </c>
      <c r="K190" s="50">
        <f t="shared" si="21"/>
        <v>1410.5013505501</v>
      </c>
      <c r="L190" s="41">
        <f t="shared" si="18"/>
        <v>1206.30667829023</v>
      </c>
      <c r="M190" s="50">
        <v>995.13</v>
      </c>
      <c r="N190" s="41">
        <f t="shared" si="19"/>
        <v>211.176678290233</v>
      </c>
      <c r="O190" s="42">
        <f t="shared" si="20"/>
        <v>21.2210141680215</v>
      </c>
      <c r="P190" s="77" t="s">
        <v>28</v>
      </c>
      <c r="Q190" s="41">
        <v>44.3524386734726</v>
      </c>
      <c r="R190" s="41">
        <f t="shared" si="16"/>
        <v>6732.25666624641</v>
      </c>
      <c r="S190" s="27"/>
    </row>
    <row r="191" s="12" customFormat="1" ht="130" customHeight="1" spans="1:19">
      <c r="A191" s="33">
        <v>187</v>
      </c>
      <c r="B191" s="33" t="s">
        <v>183</v>
      </c>
      <c r="C191" s="33" t="s">
        <v>219</v>
      </c>
      <c r="D191" s="33" t="s">
        <v>24</v>
      </c>
      <c r="E191" s="87" t="s">
        <v>223</v>
      </c>
      <c r="F191" s="36" t="s">
        <v>26</v>
      </c>
      <c r="G191" s="37">
        <v>140.35</v>
      </c>
      <c r="H191" s="38" t="s">
        <v>27</v>
      </c>
      <c r="I191" s="48">
        <v>31.15</v>
      </c>
      <c r="J191" s="27">
        <v>255600</v>
      </c>
      <c r="K191" s="50">
        <f t="shared" si="21"/>
        <v>1821.16138225864</v>
      </c>
      <c r="L191" s="41">
        <f t="shared" si="18"/>
        <v>1457.98792056404</v>
      </c>
      <c r="M191" s="50">
        <v>995.13</v>
      </c>
      <c r="N191" s="41">
        <f t="shared" si="19"/>
        <v>462.857920564038</v>
      </c>
      <c r="O191" s="42">
        <f t="shared" si="20"/>
        <v>46.5123069914522</v>
      </c>
      <c r="P191" s="77" t="s">
        <v>28</v>
      </c>
      <c r="Q191" s="41">
        <v>44.3524386734726</v>
      </c>
      <c r="R191" s="41">
        <f t="shared" si="16"/>
        <v>6224.86476782188</v>
      </c>
      <c r="S191" s="27"/>
    </row>
    <row r="192" s="15" customFormat="1" ht="130" customHeight="1" spans="1:19">
      <c r="A192" s="33">
        <v>188</v>
      </c>
      <c r="B192" s="33" t="s">
        <v>183</v>
      </c>
      <c r="C192" s="33" t="s">
        <v>219</v>
      </c>
      <c r="D192" s="33" t="s">
        <v>24</v>
      </c>
      <c r="E192" s="88" t="s">
        <v>224</v>
      </c>
      <c r="F192" s="36" t="s">
        <v>26</v>
      </c>
      <c r="G192" s="89">
        <v>103.59</v>
      </c>
      <c r="H192" s="38" t="s">
        <v>27</v>
      </c>
      <c r="I192" s="48">
        <v>29</v>
      </c>
      <c r="J192" s="27">
        <v>177830</v>
      </c>
      <c r="K192" s="50">
        <f t="shared" si="21"/>
        <v>1716.67149338739</v>
      </c>
      <c r="L192" s="41">
        <f t="shared" si="18"/>
        <v>1417.25204686634</v>
      </c>
      <c r="M192" s="50">
        <v>995.13</v>
      </c>
      <c r="N192" s="41">
        <f t="shared" si="19"/>
        <v>422.122046866336</v>
      </c>
      <c r="O192" s="42">
        <f t="shared" si="20"/>
        <v>42.4187841655196</v>
      </c>
      <c r="P192" s="77" t="s">
        <v>28</v>
      </c>
      <c r="Q192" s="41">
        <v>44.3524386734726</v>
      </c>
      <c r="R192" s="41">
        <f t="shared" si="16"/>
        <v>4594.46912218503</v>
      </c>
      <c r="S192" s="27"/>
    </row>
    <row r="193" s="15" customFormat="1" ht="130" customHeight="1" spans="1:19">
      <c r="A193" s="33">
        <v>189</v>
      </c>
      <c r="B193" s="33" t="s">
        <v>183</v>
      </c>
      <c r="C193" s="33" t="s">
        <v>219</v>
      </c>
      <c r="D193" s="33" t="s">
        <v>24</v>
      </c>
      <c r="E193" s="88" t="s">
        <v>225</v>
      </c>
      <c r="F193" s="36" t="s">
        <v>26</v>
      </c>
      <c r="G193" s="89">
        <v>149.19</v>
      </c>
      <c r="H193" s="38" t="s">
        <v>27</v>
      </c>
      <c r="I193" s="48">
        <v>28.75</v>
      </c>
      <c r="J193" s="27">
        <v>237980</v>
      </c>
      <c r="K193" s="50">
        <f t="shared" si="21"/>
        <v>1595.14712782358</v>
      </c>
      <c r="L193" s="41">
        <f t="shared" si="18"/>
        <v>1321.56084717942</v>
      </c>
      <c r="M193" s="50">
        <v>995.13</v>
      </c>
      <c r="N193" s="41">
        <f t="shared" si="19"/>
        <v>326.43084717942</v>
      </c>
      <c r="O193" s="42">
        <f t="shared" si="20"/>
        <v>32.8028345220645</v>
      </c>
      <c r="P193" s="77" t="s">
        <v>28</v>
      </c>
      <c r="Q193" s="41">
        <v>44.3524386734726</v>
      </c>
      <c r="R193" s="41">
        <f t="shared" si="16"/>
        <v>6616.94032569538</v>
      </c>
      <c r="S193" s="27"/>
    </row>
    <row r="194" s="15" customFormat="1" ht="130" customHeight="1" spans="1:19">
      <c r="A194" s="33">
        <v>190</v>
      </c>
      <c r="B194" s="33" t="s">
        <v>183</v>
      </c>
      <c r="C194" s="33" t="s">
        <v>219</v>
      </c>
      <c r="D194" s="33" t="s">
        <v>24</v>
      </c>
      <c r="E194" s="88" t="s">
        <v>226</v>
      </c>
      <c r="F194" s="36" t="s">
        <v>26</v>
      </c>
      <c r="G194" s="89">
        <v>686.18</v>
      </c>
      <c r="H194" s="38" t="s">
        <v>27</v>
      </c>
      <c r="I194" s="48">
        <v>28.63</v>
      </c>
      <c r="J194" s="27">
        <v>1023180</v>
      </c>
      <c r="K194" s="50">
        <f t="shared" si="21"/>
        <v>1491.12477775511</v>
      </c>
      <c r="L194" s="41">
        <f t="shared" si="18"/>
        <v>1237.46017893468</v>
      </c>
      <c r="M194" s="50">
        <v>995.13</v>
      </c>
      <c r="N194" s="41">
        <f t="shared" si="19"/>
        <v>242.330178934675</v>
      </c>
      <c r="O194" s="42">
        <f t="shared" si="20"/>
        <v>24.3516102353135</v>
      </c>
      <c r="P194" s="77" t="s">
        <v>28</v>
      </c>
      <c r="Q194" s="41">
        <v>44.3524386734726</v>
      </c>
      <c r="R194" s="41">
        <f t="shared" si="16"/>
        <v>30433.7563689634</v>
      </c>
      <c r="S194" s="27"/>
    </row>
    <row r="195" s="15" customFormat="1" ht="130" customHeight="1" spans="1:19">
      <c r="A195" s="33">
        <v>191</v>
      </c>
      <c r="B195" s="33" t="s">
        <v>183</v>
      </c>
      <c r="C195" s="33" t="s">
        <v>219</v>
      </c>
      <c r="D195" s="33" t="s">
        <v>24</v>
      </c>
      <c r="E195" s="88" t="s">
        <v>227</v>
      </c>
      <c r="F195" s="36" t="s">
        <v>26</v>
      </c>
      <c r="G195" s="89">
        <v>114.85</v>
      </c>
      <c r="H195" s="38" t="s">
        <v>27</v>
      </c>
      <c r="I195" s="48">
        <v>30.18</v>
      </c>
      <c r="J195" s="27">
        <v>183860</v>
      </c>
      <c r="K195" s="50">
        <f t="shared" si="21"/>
        <v>1600.87070091424</v>
      </c>
      <c r="L195" s="41">
        <f t="shared" si="18"/>
        <v>1299.68363183526</v>
      </c>
      <c r="M195" s="50">
        <v>995.13</v>
      </c>
      <c r="N195" s="41">
        <f t="shared" si="19"/>
        <v>304.553631835255</v>
      </c>
      <c r="O195" s="42">
        <f t="shared" si="20"/>
        <v>30.6044066438812</v>
      </c>
      <c r="P195" s="77" t="s">
        <v>28</v>
      </c>
      <c r="Q195" s="41">
        <v>44.3524386734726</v>
      </c>
      <c r="R195" s="41">
        <f t="shared" si="16"/>
        <v>5093.87758164833</v>
      </c>
      <c r="S195" s="27"/>
    </row>
    <row r="196" s="15" customFormat="1" ht="130" customHeight="1" spans="1:19">
      <c r="A196" s="33">
        <v>192</v>
      </c>
      <c r="B196" s="33" t="s">
        <v>183</v>
      </c>
      <c r="C196" s="33" t="s">
        <v>219</v>
      </c>
      <c r="D196" s="33" t="s">
        <v>24</v>
      </c>
      <c r="E196" s="88" t="s">
        <v>228</v>
      </c>
      <c r="F196" s="36" t="s">
        <v>26</v>
      </c>
      <c r="G196" s="89">
        <v>290.33</v>
      </c>
      <c r="H196" s="38" t="s">
        <v>27</v>
      </c>
      <c r="I196" s="48">
        <v>24</v>
      </c>
      <c r="J196" s="27">
        <v>450600</v>
      </c>
      <c r="K196" s="50">
        <f t="shared" si="21"/>
        <v>1552.02700375435</v>
      </c>
      <c r="L196" s="41">
        <f t="shared" si="18"/>
        <v>1371.55874750384</v>
      </c>
      <c r="M196" s="50">
        <v>995.13</v>
      </c>
      <c r="N196" s="41">
        <f t="shared" si="19"/>
        <v>376.428747503843</v>
      </c>
      <c r="O196" s="42">
        <f t="shared" si="20"/>
        <v>37.8270926917933</v>
      </c>
      <c r="P196" s="77" t="s">
        <v>28</v>
      </c>
      <c r="Q196" s="41">
        <v>44.3524386734726</v>
      </c>
      <c r="R196" s="41">
        <f t="shared" si="16"/>
        <v>12876.8435200693</v>
      </c>
      <c r="S196" s="27"/>
    </row>
    <row r="197" s="16" customFormat="1" ht="130" customHeight="1" spans="1:19">
      <c r="A197" s="33">
        <v>193</v>
      </c>
      <c r="B197" s="47" t="s">
        <v>183</v>
      </c>
      <c r="C197" s="47" t="s">
        <v>229</v>
      </c>
      <c r="D197" s="33" t="s">
        <v>24</v>
      </c>
      <c r="E197" s="47" t="s">
        <v>215</v>
      </c>
      <c r="F197" s="90" t="s">
        <v>26</v>
      </c>
      <c r="G197" s="91">
        <v>874</v>
      </c>
      <c r="H197" s="38" t="s">
        <v>27</v>
      </c>
      <c r="I197" s="92">
        <v>28.86</v>
      </c>
      <c r="J197" s="1">
        <v>1264350</v>
      </c>
      <c r="K197" s="93">
        <f t="shared" si="21"/>
        <v>1446.62471395881</v>
      </c>
      <c r="L197" s="94">
        <f t="shared" si="18"/>
        <v>1196.66142036081</v>
      </c>
      <c r="M197" s="95">
        <v>995.13</v>
      </c>
      <c r="N197" s="94">
        <f t="shared" si="19"/>
        <v>201.531420360811</v>
      </c>
      <c r="O197" s="96">
        <f t="shared" si="20"/>
        <v>20.2517681469568</v>
      </c>
      <c r="P197" s="27" t="s">
        <v>28</v>
      </c>
      <c r="Q197" s="41">
        <v>44.3524386734726</v>
      </c>
      <c r="R197" s="41">
        <f t="shared" si="16"/>
        <v>38764.0314006151</v>
      </c>
      <c r="S197" s="27"/>
    </row>
    <row r="198" s="16" customFormat="1" ht="130" customHeight="1" spans="1:19">
      <c r="A198" s="33">
        <v>194</v>
      </c>
      <c r="B198" s="47" t="s">
        <v>183</v>
      </c>
      <c r="C198" s="47" t="s">
        <v>229</v>
      </c>
      <c r="D198" s="33" t="s">
        <v>24</v>
      </c>
      <c r="E198" s="47" t="s">
        <v>230</v>
      </c>
      <c r="F198" s="90" t="s">
        <v>26</v>
      </c>
      <c r="G198" s="97">
        <v>463</v>
      </c>
      <c r="H198" s="38" t="s">
        <v>27</v>
      </c>
      <c r="I198" s="92">
        <v>25.77</v>
      </c>
      <c r="J198" s="90">
        <v>714120</v>
      </c>
      <c r="K198" s="93">
        <f t="shared" si="21"/>
        <v>1542.37580993521</v>
      </c>
      <c r="L198" s="94">
        <f t="shared" si="18"/>
        <v>1331.28553920338</v>
      </c>
      <c r="M198" s="95">
        <v>995.13</v>
      </c>
      <c r="N198" s="94">
        <f t="shared" si="19"/>
        <v>336.155539203375</v>
      </c>
      <c r="O198" s="96">
        <f t="shared" si="20"/>
        <v>33.7800628263016</v>
      </c>
      <c r="P198" s="27" t="s">
        <v>28</v>
      </c>
      <c r="Q198" s="41">
        <v>44.3524386734726</v>
      </c>
      <c r="R198" s="41">
        <f t="shared" ref="R198:R213" si="22">G198*Q198</f>
        <v>20535.1791058178</v>
      </c>
      <c r="S198" s="27"/>
    </row>
    <row r="199" s="16" customFormat="1" ht="130" customHeight="1" spans="1:19">
      <c r="A199" s="33">
        <v>195</v>
      </c>
      <c r="B199" s="47" t="s">
        <v>183</v>
      </c>
      <c r="C199" s="47" t="s">
        <v>229</v>
      </c>
      <c r="D199" s="33" t="s">
        <v>24</v>
      </c>
      <c r="E199" s="47" t="s">
        <v>231</v>
      </c>
      <c r="F199" s="90" t="s">
        <v>26</v>
      </c>
      <c r="G199" s="49">
        <v>1240</v>
      </c>
      <c r="H199" s="38" t="s">
        <v>27</v>
      </c>
      <c r="I199" s="92">
        <v>27.25</v>
      </c>
      <c r="J199" s="90">
        <v>1844560</v>
      </c>
      <c r="K199" s="93">
        <f t="shared" si="21"/>
        <v>1487.54838709677</v>
      </c>
      <c r="L199" s="94">
        <f t="shared" si="18"/>
        <v>1258.36215303826</v>
      </c>
      <c r="M199" s="95">
        <v>995.13</v>
      </c>
      <c r="N199" s="94">
        <f t="shared" si="19"/>
        <v>263.23215303826</v>
      </c>
      <c r="O199" s="96">
        <f t="shared" si="20"/>
        <v>26.4520367226653</v>
      </c>
      <c r="P199" s="27" t="s">
        <v>28</v>
      </c>
      <c r="Q199" s="41">
        <v>44.3524386734726</v>
      </c>
      <c r="R199" s="41">
        <f t="shared" si="22"/>
        <v>54997.023955106</v>
      </c>
      <c r="S199" s="27"/>
    </row>
    <row r="200" s="8" customFormat="1" ht="130" customHeight="1" spans="1:19">
      <c r="A200" s="33">
        <v>196</v>
      </c>
      <c r="B200" s="47" t="s">
        <v>183</v>
      </c>
      <c r="C200" s="47" t="s">
        <v>232</v>
      </c>
      <c r="D200" s="33" t="s">
        <v>24</v>
      </c>
      <c r="E200" s="47" t="s">
        <v>233</v>
      </c>
      <c r="F200" s="90" t="s">
        <v>26</v>
      </c>
      <c r="G200" s="79">
        <v>342.61</v>
      </c>
      <c r="H200" s="38" t="s">
        <v>27</v>
      </c>
      <c r="I200" s="47">
        <v>17</v>
      </c>
      <c r="J200" s="47">
        <v>488360</v>
      </c>
      <c r="K200" s="57">
        <f t="shared" si="21"/>
        <v>1425.41081696389</v>
      </c>
      <c r="L200" s="41">
        <f t="shared" si="18"/>
        <v>1375.68718381399</v>
      </c>
      <c r="M200" s="98">
        <v>995.13</v>
      </c>
      <c r="N200" s="41">
        <f t="shared" si="19"/>
        <v>380.557183813991</v>
      </c>
      <c r="O200" s="42">
        <f t="shared" si="20"/>
        <v>38.2419567105797</v>
      </c>
      <c r="P200" s="27" t="s">
        <v>28</v>
      </c>
      <c r="Q200" s="41">
        <v>44.3524386734726</v>
      </c>
      <c r="R200" s="41">
        <f t="shared" si="22"/>
        <v>15195.5890139184</v>
      </c>
      <c r="S200" s="27"/>
    </row>
    <row r="201" s="8" customFormat="1" ht="130" customHeight="1" spans="1:19">
      <c r="A201" s="33">
        <v>197</v>
      </c>
      <c r="B201" s="47" t="s">
        <v>183</v>
      </c>
      <c r="C201" s="47" t="s">
        <v>232</v>
      </c>
      <c r="D201" s="33" t="s">
        <v>24</v>
      </c>
      <c r="E201" s="47" t="s">
        <v>234</v>
      </c>
      <c r="F201" s="90" t="s">
        <v>26</v>
      </c>
      <c r="G201" s="99">
        <v>150</v>
      </c>
      <c r="H201" s="38" t="s">
        <v>27</v>
      </c>
      <c r="I201" s="48">
        <v>28.7</v>
      </c>
      <c r="J201" s="47">
        <v>251100</v>
      </c>
      <c r="K201" s="57">
        <f t="shared" si="21"/>
        <v>1674</v>
      </c>
      <c r="L201" s="41">
        <f t="shared" si="18"/>
        <v>1387.86279069767</v>
      </c>
      <c r="M201" s="98">
        <v>995.13</v>
      </c>
      <c r="N201" s="41">
        <f t="shared" si="19"/>
        <v>392.732790697674</v>
      </c>
      <c r="O201" s="42">
        <f t="shared" si="20"/>
        <v>39.4654759375835</v>
      </c>
      <c r="P201" s="27" t="s">
        <v>28</v>
      </c>
      <c r="Q201" s="41">
        <v>44.3524386734726</v>
      </c>
      <c r="R201" s="41">
        <f t="shared" si="22"/>
        <v>6652.86580102089</v>
      </c>
      <c r="S201" s="27"/>
    </row>
    <row r="202" s="8" customFormat="1" ht="130" customHeight="1" spans="1:19">
      <c r="A202" s="33">
        <v>198</v>
      </c>
      <c r="B202" s="47" t="s">
        <v>183</v>
      </c>
      <c r="C202" s="47" t="s">
        <v>235</v>
      </c>
      <c r="D202" s="33" t="s">
        <v>24</v>
      </c>
      <c r="E202" s="47" t="s">
        <v>210</v>
      </c>
      <c r="F202" s="90" t="s">
        <v>26</v>
      </c>
      <c r="G202" s="99">
        <v>117</v>
      </c>
      <c r="H202" s="38" t="s">
        <v>27</v>
      </c>
      <c r="I202" s="48">
        <v>30</v>
      </c>
      <c r="J202" s="47">
        <v>173460</v>
      </c>
      <c r="K202" s="57">
        <v>1482.56</v>
      </c>
      <c r="L202" s="41">
        <v>1206.73488372093</v>
      </c>
      <c r="M202" s="98">
        <v>995.13</v>
      </c>
      <c r="N202" s="41">
        <v>211.60488372093</v>
      </c>
      <c r="O202" s="42">
        <v>21.2640442676766</v>
      </c>
      <c r="P202" s="27" t="s">
        <v>28</v>
      </c>
      <c r="Q202" s="41">
        <v>44.3524386734726</v>
      </c>
      <c r="R202" s="41">
        <f t="shared" si="22"/>
        <v>5189.23532479629</v>
      </c>
      <c r="S202" s="27"/>
    </row>
    <row r="203" s="8" customFormat="1" ht="130" customHeight="1" spans="1:19">
      <c r="A203" s="33">
        <v>199</v>
      </c>
      <c r="B203" s="33" t="s">
        <v>183</v>
      </c>
      <c r="C203" s="33" t="s">
        <v>235</v>
      </c>
      <c r="D203" s="33" t="s">
        <v>24</v>
      </c>
      <c r="E203" s="51" t="s">
        <v>226</v>
      </c>
      <c r="F203" s="90" t="s">
        <v>26</v>
      </c>
      <c r="G203" s="51">
        <v>308.44</v>
      </c>
      <c r="H203" s="38" t="s">
        <v>27</v>
      </c>
      <c r="I203" s="51">
        <v>26.8</v>
      </c>
      <c r="J203" s="51">
        <v>446519.99</v>
      </c>
      <c r="K203" s="51">
        <v>1447.67</v>
      </c>
      <c r="L203" s="51">
        <v>1232.2028372093</v>
      </c>
      <c r="M203" s="51">
        <v>995.13</v>
      </c>
      <c r="N203" s="100">
        <v>237.072837209302</v>
      </c>
      <c r="O203" s="100">
        <v>23.823303207551</v>
      </c>
      <c r="P203" s="33" t="s">
        <v>28</v>
      </c>
      <c r="Q203" s="41">
        <v>44.3524386734726</v>
      </c>
      <c r="R203" s="41">
        <f t="shared" si="22"/>
        <v>13680.0661844459</v>
      </c>
      <c r="S203" s="51"/>
    </row>
    <row r="204" s="8" customFormat="1" ht="130" customHeight="1" spans="1:19">
      <c r="A204" s="33">
        <v>200</v>
      </c>
      <c r="B204" s="33" t="s">
        <v>183</v>
      </c>
      <c r="C204" s="33" t="s">
        <v>236</v>
      </c>
      <c r="D204" s="33" t="s">
        <v>24</v>
      </c>
      <c r="E204" s="51" t="s">
        <v>237</v>
      </c>
      <c r="F204" s="90" t="s">
        <v>26</v>
      </c>
      <c r="G204" s="51">
        <v>119</v>
      </c>
      <c r="H204" s="38" t="s">
        <v>27</v>
      </c>
      <c r="I204" s="51">
        <v>28</v>
      </c>
      <c r="J204" s="51">
        <v>171360</v>
      </c>
      <c r="K204" s="51">
        <v>1440</v>
      </c>
      <c r="L204" s="51">
        <v>1205.58139534884</v>
      </c>
      <c r="M204" s="51">
        <v>995.13</v>
      </c>
      <c r="N204" s="100">
        <v>210.451395348837</v>
      </c>
      <c r="O204" s="100">
        <v>21.1481309325251</v>
      </c>
      <c r="P204" s="33" t="s">
        <v>28</v>
      </c>
      <c r="Q204" s="41">
        <v>44.3524386734726</v>
      </c>
      <c r="R204" s="41">
        <f t="shared" si="22"/>
        <v>5277.94020214324</v>
      </c>
      <c r="S204" s="51"/>
    </row>
    <row r="205" s="8" customFormat="1" ht="130" customHeight="1" spans="1:19">
      <c r="A205" s="33">
        <v>201</v>
      </c>
      <c r="B205" s="33" t="s">
        <v>183</v>
      </c>
      <c r="C205" s="33" t="s">
        <v>236</v>
      </c>
      <c r="D205" s="33" t="s">
        <v>24</v>
      </c>
      <c r="E205" s="51" t="s">
        <v>238</v>
      </c>
      <c r="F205" s="90" t="s">
        <v>26</v>
      </c>
      <c r="G205" s="51">
        <v>213</v>
      </c>
      <c r="H205" s="38" t="s">
        <v>27</v>
      </c>
      <c r="I205" s="51">
        <v>18.5</v>
      </c>
      <c r="J205" s="51">
        <v>280180</v>
      </c>
      <c r="K205" s="51">
        <v>1315</v>
      </c>
      <c r="L205" s="51">
        <v>1246.19186046512</v>
      </c>
      <c r="M205" s="51">
        <v>995.13</v>
      </c>
      <c r="N205" s="100">
        <v>251.061860465116</v>
      </c>
      <c r="O205" s="100">
        <v>25.2290515274503</v>
      </c>
      <c r="P205" s="33" t="s">
        <v>28</v>
      </c>
      <c r="Q205" s="41">
        <v>44.3524386734726</v>
      </c>
      <c r="R205" s="41">
        <f t="shared" si="22"/>
        <v>9447.06943744966</v>
      </c>
      <c r="S205" s="51"/>
    </row>
    <row r="206" s="8" customFormat="1" ht="130" customHeight="1" spans="1:19">
      <c r="A206" s="33">
        <v>202</v>
      </c>
      <c r="B206" s="33" t="s">
        <v>183</v>
      </c>
      <c r="C206" s="33" t="s">
        <v>236</v>
      </c>
      <c r="D206" s="33" t="s">
        <v>24</v>
      </c>
      <c r="E206" s="51" t="s">
        <v>239</v>
      </c>
      <c r="F206" s="90" t="s">
        <v>26</v>
      </c>
      <c r="G206" s="51">
        <v>124</v>
      </c>
      <c r="H206" s="38" t="s">
        <v>27</v>
      </c>
      <c r="I206" s="51">
        <v>16.5</v>
      </c>
      <c r="J206" s="51">
        <v>148080</v>
      </c>
      <c r="K206" s="51">
        <v>1194</v>
      </c>
      <c r="L206" s="51">
        <v>1159.29069767442</v>
      </c>
      <c r="M206" s="51">
        <v>995.13</v>
      </c>
      <c r="N206" s="100">
        <v>164.160697674419</v>
      </c>
      <c r="O206" s="100">
        <v>16.4964072708509</v>
      </c>
      <c r="P206" s="33" t="s">
        <v>28</v>
      </c>
      <c r="Q206" s="41">
        <v>44.3524386734726</v>
      </c>
      <c r="R206" s="41">
        <f t="shared" si="22"/>
        <v>5499.7023955106</v>
      </c>
      <c r="S206" s="51"/>
    </row>
    <row r="207" s="8" customFormat="1" ht="130" customHeight="1" spans="1:19">
      <c r="A207" s="33">
        <v>203</v>
      </c>
      <c r="B207" s="33" t="s">
        <v>183</v>
      </c>
      <c r="C207" s="33" t="s">
        <v>236</v>
      </c>
      <c r="D207" s="33" t="s">
        <v>24</v>
      </c>
      <c r="E207" s="51" t="s">
        <v>240</v>
      </c>
      <c r="F207" s="90" t="s">
        <v>26</v>
      </c>
      <c r="G207" s="51">
        <v>205</v>
      </c>
      <c r="H207" s="38" t="s">
        <v>27</v>
      </c>
      <c r="I207" s="51">
        <v>27.1</v>
      </c>
      <c r="J207" s="51">
        <v>315880</v>
      </c>
      <c r="K207" s="51">
        <v>1540</v>
      </c>
      <c r="L207" s="51">
        <v>1305.41860465116</v>
      </c>
      <c r="M207" s="51">
        <v>995.13</v>
      </c>
      <c r="N207" s="100">
        <v>310.288604651163</v>
      </c>
      <c r="O207" s="100">
        <v>31.1807105253749</v>
      </c>
      <c r="P207" s="33" t="s">
        <v>28</v>
      </c>
      <c r="Q207" s="41">
        <v>44.3524386734726</v>
      </c>
      <c r="R207" s="41">
        <f t="shared" si="22"/>
        <v>9092.24992806188</v>
      </c>
      <c r="S207" s="51"/>
    </row>
    <row r="208" s="8" customFormat="1" ht="130" customHeight="1" spans="1:19">
      <c r="A208" s="33">
        <v>204</v>
      </c>
      <c r="B208" s="33" t="s">
        <v>183</v>
      </c>
      <c r="C208" s="33" t="s">
        <v>236</v>
      </c>
      <c r="D208" s="33" t="s">
        <v>24</v>
      </c>
      <c r="E208" s="51" t="s">
        <v>241</v>
      </c>
      <c r="F208" s="90" t="s">
        <v>26</v>
      </c>
      <c r="G208" s="51">
        <v>181</v>
      </c>
      <c r="H208" s="38" t="s">
        <v>27</v>
      </c>
      <c r="I208" s="51">
        <v>27.7</v>
      </c>
      <c r="J208" s="51">
        <v>268880</v>
      </c>
      <c r="K208" s="51">
        <v>1485</v>
      </c>
      <c r="L208" s="51">
        <v>1248.43604651163</v>
      </c>
      <c r="M208" s="51">
        <v>995.13</v>
      </c>
      <c r="N208" s="100">
        <v>253.306046511628</v>
      </c>
      <c r="O208" s="100">
        <v>25.4545683992672</v>
      </c>
      <c r="P208" s="33" t="s">
        <v>28</v>
      </c>
      <c r="Q208" s="41">
        <v>44.3524386734726</v>
      </c>
      <c r="R208" s="41">
        <f t="shared" si="22"/>
        <v>8027.79139989854</v>
      </c>
      <c r="S208" s="51"/>
    </row>
    <row r="209" s="8" customFormat="1" ht="130" customHeight="1" spans="1:19">
      <c r="A209" s="33">
        <v>205</v>
      </c>
      <c r="B209" s="33" t="s">
        <v>183</v>
      </c>
      <c r="C209" s="33" t="s">
        <v>236</v>
      </c>
      <c r="D209" s="33" t="s">
        <v>24</v>
      </c>
      <c r="E209" s="51" t="s">
        <v>242</v>
      </c>
      <c r="F209" s="90" t="s">
        <v>26</v>
      </c>
      <c r="G209" s="51">
        <v>105</v>
      </c>
      <c r="H209" s="38" t="s">
        <v>27</v>
      </c>
      <c r="I209" s="51">
        <v>17.9</v>
      </c>
      <c r="J209" s="51">
        <v>140780</v>
      </c>
      <c r="K209" s="51">
        <v>1340</v>
      </c>
      <c r="L209" s="51">
        <v>1279.23255813953</v>
      </c>
      <c r="M209" s="51">
        <v>995.13</v>
      </c>
      <c r="N209" s="100">
        <v>284.102558139535</v>
      </c>
      <c r="O209" s="100">
        <v>28.5492908604438</v>
      </c>
      <c r="P209" s="33" t="s">
        <v>28</v>
      </c>
      <c r="Q209" s="41">
        <v>44.3524386734726</v>
      </c>
      <c r="R209" s="41">
        <f t="shared" si="22"/>
        <v>4657.00606071462</v>
      </c>
      <c r="S209" s="51"/>
    </row>
    <row r="210" s="8" customFormat="1" ht="130" customHeight="1" spans="1:19">
      <c r="A210" s="33">
        <v>206</v>
      </c>
      <c r="B210" s="33" t="s">
        <v>183</v>
      </c>
      <c r="C210" s="33" t="s">
        <v>236</v>
      </c>
      <c r="D210" s="33" t="s">
        <v>24</v>
      </c>
      <c r="E210" s="51" t="s">
        <v>243</v>
      </c>
      <c r="F210" s="90" t="s">
        <v>26</v>
      </c>
      <c r="G210" s="51">
        <v>112</v>
      </c>
      <c r="H210" s="38" t="s">
        <v>27</v>
      </c>
      <c r="I210" s="51">
        <v>28.1</v>
      </c>
      <c r="J210" s="51">
        <v>175260</v>
      </c>
      <c r="K210" s="51">
        <v>1564</v>
      </c>
      <c r="L210" s="51">
        <v>1307.57674418605</v>
      </c>
      <c r="M210" s="51">
        <v>995.13</v>
      </c>
      <c r="N210" s="100">
        <v>312.446744186047</v>
      </c>
      <c r="O210" s="100">
        <v>31.3975806363035</v>
      </c>
      <c r="P210" s="33" t="s">
        <v>28</v>
      </c>
      <c r="Q210" s="41">
        <v>44.3524386734726</v>
      </c>
      <c r="R210" s="41">
        <f t="shared" si="22"/>
        <v>4967.47313142893</v>
      </c>
      <c r="S210" s="51"/>
    </row>
    <row r="211" s="8" customFormat="1" ht="130" customHeight="1" spans="1:19">
      <c r="A211" s="33">
        <v>207</v>
      </c>
      <c r="B211" s="33" t="s">
        <v>183</v>
      </c>
      <c r="C211" s="33" t="s">
        <v>236</v>
      </c>
      <c r="D211" s="33" t="s">
        <v>24</v>
      </c>
      <c r="E211" s="51" t="s">
        <v>244</v>
      </c>
      <c r="F211" s="90" t="s">
        <v>26</v>
      </c>
      <c r="G211" s="51">
        <v>294</v>
      </c>
      <c r="H211" s="38" t="s">
        <v>27</v>
      </c>
      <c r="I211" s="51">
        <v>14.8</v>
      </c>
      <c r="J211" s="51">
        <v>358680</v>
      </c>
      <c r="K211" s="51">
        <v>1220</v>
      </c>
      <c r="L211" s="51">
        <v>1208.6511627907</v>
      </c>
      <c r="M211" s="51">
        <v>995.13</v>
      </c>
      <c r="N211" s="100">
        <v>213.521162790698</v>
      </c>
      <c r="O211" s="100">
        <v>21.4566099696218</v>
      </c>
      <c r="P211" s="33" t="s">
        <v>28</v>
      </c>
      <c r="Q211" s="41">
        <v>44.3524386734726</v>
      </c>
      <c r="R211" s="41">
        <f t="shared" si="22"/>
        <v>13039.6169700009</v>
      </c>
      <c r="S211" s="51"/>
    </row>
    <row r="212" s="8" customFormat="1" ht="130" customHeight="1" spans="1:19">
      <c r="A212" s="33">
        <v>208</v>
      </c>
      <c r="B212" s="33" t="s">
        <v>183</v>
      </c>
      <c r="C212" s="33" t="s">
        <v>236</v>
      </c>
      <c r="D212" s="33" t="s">
        <v>24</v>
      </c>
      <c r="E212" s="51" t="s">
        <v>245</v>
      </c>
      <c r="F212" s="90" t="s">
        <v>26</v>
      </c>
      <c r="G212" s="51">
        <v>111</v>
      </c>
      <c r="H212" s="38" t="s">
        <v>27</v>
      </c>
      <c r="I212" s="51">
        <v>29.2</v>
      </c>
      <c r="J212" s="51">
        <v>164235</v>
      </c>
      <c r="K212" s="51">
        <v>1479.6</v>
      </c>
      <c r="L212" s="51">
        <v>1218.08930232558</v>
      </c>
      <c r="M212" s="51">
        <v>995.13</v>
      </c>
      <c r="N212" s="100">
        <v>222.959302325581</v>
      </c>
      <c r="O212" s="100">
        <v>22.40504279095</v>
      </c>
      <c r="P212" s="33" t="s">
        <v>28</v>
      </c>
      <c r="Q212" s="41">
        <v>44.3524386734726</v>
      </c>
      <c r="R212" s="41">
        <f t="shared" si="22"/>
        <v>4923.12069275546</v>
      </c>
      <c r="S212" s="51"/>
    </row>
    <row r="213" s="8" customFormat="1" ht="130" customHeight="1" spans="1:19">
      <c r="A213" s="33">
        <v>209</v>
      </c>
      <c r="B213" s="33" t="s">
        <v>183</v>
      </c>
      <c r="C213" s="33" t="s">
        <v>236</v>
      </c>
      <c r="D213" s="33" t="s">
        <v>24</v>
      </c>
      <c r="E213" s="51" t="s">
        <v>246</v>
      </c>
      <c r="F213" s="90" t="s">
        <v>26</v>
      </c>
      <c r="G213" s="51">
        <v>103</v>
      </c>
      <c r="H213" s="38" t="s">
        <v>27</v>
      </c>
      <c r="I213" s="51">
        <v>25</v>
      </c>
      <c r="J213" s="51">
        <v>141542</v>
      </c>
      <c r="K213" s="51">
        <v>1374.2</v>
      </c>
      <c r="L213" s="51">
        <v>1198.43023255814</v>
      </c>
      <c r="M213" s="51">
        <v>995.13</v>
      </c>
      <c r="N213" s="100">
        <v>203.30023255814</v>
      </c>
      <c r="O213" s="100">
        <v>20.4295149938339</v>
      </c>
      <c r="P213" s="33" t="s">
        <v>28</v>
      </c>
      <c r="Q213" s="41">
        <v>44.3524386734726</v>
      </c>
      <c r="R213" s="41">
        <f t="shared" si="22"/>
        <v>4568.30118336768</v>
      </c>
      <c r="S213" s="51"/>
    </row>
    <row r="214" s="1" customFormat="1" ht="64" customHeight="1" spans="1:19">
      <c r="A214" s="101" t="s">
        <v>247</v>
      </c>
      <c r="B214" s="102"/>
      <c r="C214" s="102"/>
      <c r="D214" s="102"/>
      <c r="E214" s="102"/>
      <c r="F214" s="95"/>
      <c r="G214" s="103">
        <f>SUM(G5:G213)</f>
        <v>43544.37</v>
      </c>
      <c r="H214" s="95"/>
      <c r="I214" s="104">
        <f>AVERAGE(I5:I212)</f>
        <v>28.0706553398058</v>
      </c>
      <c r="J214" s="103">
        <f>SUM(J5:J213)</f>
        <v>68429831.78</v>
      </c>
      <c r="K214" s="95">
        <f>J214/G214</f>
        <v>1571.49665456177</v>
      </c>
      <c r="L214" s="51">
        <v>1198.43023255814</v>
      </c>
      <c r="M214" s="51">
        <v>995.13</v>
      </c>
      <c r="N214" s="100">
        <v>204.30023255814</v>
      </c>
      <c r="O214" s="100">
        <v>21.4295149938339</v>
      </c>
      <c r="P214" s="105"/>
      <c r="Q214" s="41">
        <v>44.3524386734726</v>
      </c>
      <c r="R214" s="106">
        <f>SUM(R5:R213)</f>
        <v>1931299</v>
      </c>
      <c r="S214" s="95"/>
    </row>
    <row r="215" s="1" customFormat="1" spans="1:19">
      <c r="G215" s="18"/>
      <c r="L215" s="107"/>
      <c r="M215" s="107"/>
      <c r="N215" s="108"/>
      <c r="O215" s="108"/>
      <c r="P215" s="107"/>
      <c r="Q215" s="108"/>
      <c r="R215" s="108"/>
    </row>
    <row r="216" s="1" customFormat="1" spans="1:19">
      <c r="G216" s="18"/>
      <c r="L216" s="107"/>
      <c r="M216" s="107"/>
      <c r="N216" s="108"/>
      <c r="O216" s="108"/>
      <c r="P216" s="107"/>
      <c r="Q216" s="108"/>
      <c r="R216" s="108"/>
    </row>
    <row r="217" s="1" customFormat="1" spans="1:19">
      <c r="G217" s="18"/>
      <c r="L217" s="107"/>
      <c r="M217" s="107"/>
      <c r="N217" s="108"/>
      <c r="O217" s="108"/>
      <c r="P217" s="107"/>
      <c r="Q217" s="108"/>
      <c r="R217" s="108"/>
    </row>
    <row r="218" s="1" customFormat="1" spans="1:19">
      <c r="G218" s="18"/>
      <c r="L218" s="107"/>
      <c r="M218" s="107"/>
      <c r="N218" s="108"/>
      <c r="O218" s="108"/>
      <c r="P218" s="107"/>
      <c r="Q218" s="108"/>
      <c r="R218" s="108"/>
    </row>
    <row r="219" s="1" customFormat="1" spans="1:19">
      <c r="G219" s="18"/>
      <c r="L219" s="107"/>
      <c r="M219" s="107"/>
      <c r="N219" s="108"/>
      <c r="O219" s="108"/>
      <c r="P219" s="107"/>
      <c r="Q219" s="108"/>
      <c r="R219" s="108"/>
    </row>
    <row r="220" s="1" customFormat="1" spans="1:19">
      <c r="G220" s="18"/>
      <c r="L220" s="107"/>
      <c r="M220" s="107"/>
      <c r="N220" s="108"/>
      <c r="O220" s="108"/>
      <c r="P220" s="107"/>
      <c r="Q220" s="108"/>
      <c r="R220" s="108"/>
    </row>
    <row r="221" s="1" customFormat="1" spans="1:19">
      <c r="G221" s="18"/>
      <c r="L221" s="107"/>
      <c r="M221" s="107"/>
      <c r="N221" s="108"/>
      <c r="O221" s="108"/>
      <c r="P221" s="107"/>
      <c r="Q221" s="108"/>
      <c r="R221" s="108"/>
    </row>
    <row r="222" s="1" customFormat="1" spans="1:19">
      <c r="G222" s="18"/>
      <c r="L222" s="107"/>
      <c r="M222" s="107"/>
      <c r="N222" s="108"/>
      <c r="O222" s="108"/>
      <c r="P222" s="107"/>
      <c r="Q222" s="108"/>
      <c r="R222" s="108"/>
    </row>
    <row r="223" s="1" customFormat="1" spans="1:19">
      <c r="G223" s="18"/>
      <c r="L223" s="107"/>
      <c r="M223" s="107"/>
      <c r="N223" s="108"/>
      <c r="O223" s="108"/>
      <c r="P223" s="107"/>
      <c r="Q223" s="108"/>
      <c r="R223" s="108"/>
    </row>
    <row r="224" s="1" customFormat="1" spans="1:19">
      <c r="G224" s="18"/>
      <c r="L224" s="107"/>
      <c r="M224" s="107"/>
      <c r="N224" s="108"/>
      <c r="O224" s="108"/>
      <c r="P224" s="107"/>
      <c r="Q224" s="108"/>
      <c r="R224" s="108"/>
    </row>
    <row r="225" s="1" customFormat="1" spans="7:18">
      <c r="G225" s="18"/>
      <c r="L225" s="107"/>
      <c r="M225" s="107"/>
      <c r="N225" s="108"/>
      <c r="O225" s="108"/>
      <c r="P225" s="107"/>
      <c r="Q225" s="108"/>
      <c r="R225" s="108"/>
    </row>
    <row r="226" s="1" customFormat="1" spans="7:18">
      <c r="G226" s="18"/>
      <c r="L226" s="107"/>
      <c r="M226" s="107"/>
      <c r="N226" s="108"/>
      <c r="O226" s="108"/>
      <c r="P226" s="107"/>
      <c r="Q226" s="108"/>
      <c r="R226" s="108"/>
    </row>
  </sheetData>
  <mergeCells count="19">
    <mergeCell ref="A1:S1"/>
    <mergeCell ref="A2:S2"/>
    <mergeCell ref="I3:L3"/>
    <mergeCell ref="A214:E214"/>
    <mergeCell ref="A3:A4"/>
    <mergeCell ref="B3:B4"/>
    <mergeCell ref="C3:C4"/>
    <mergeCell ref="D3:D4"/>
    <mergeCell ref="E3:E4"/>
    <mergeCell ref="F3:F4"/>
    <mergeCell ref="G3:G4"/>
    <mergeCell ref="H3:H4"/>
    <mergeCell ref="M3:M4"/>
    <mergeCell ref="N3:N4"/>
    <mergeCell ref="O3:O4"/>
    <mergeCell ref="P3:P4"/>
    <mergeCell ref="Q3:Q4"/>
    <mergeCell ref="R3:R4"/>
    <mergeCell ref="S3:S4"/>
  </mergeCells>
  <pageMargins left="0.751388888888889" right="0.751388888888889" top="1" bottom="1" header="0.5" footer="0.5"/>
  <pageSetup paperSize="9" scale="36"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5:G14"/>
  <sheetViews>
    <sheetView workbookViewId="0">
      <selection activeCell="F24" sqref="F24"/>
    </sheetView>
  </sheetViews>
  <sheetFormatPr defaultColWidth="8.88888888888889" defaultRowHeight="14.4" outlineLevelCol="6"/>
  <cols>
    <col min="4" max="4" width="25.2222222222222" customWidth="1"/>
    <col min="5" max="5" width="26.5555555555556"/>
    <col min="6" max="6" width="36.1111111111111" customWidth="1"/>
  </cols>
  <sheetData>
    <row r="5" ht="22.2" spans="4:7">
      <c r="D5" s="1">
        <v>1931299</v>
      </c>
      <c r="E5" s="2">
        <v>44.88</v>
      </c>
      <c r="F5" s="2">
        <f>D5/E5</f>
        <v>43032.508912656</v>
      </c>
    </row>
    <row r="6" ht="22.2" spans="4:7">
      <c r="D6" s="1">
        <v>1931299</v>
      </c>
      <c r="E6" s="1">
        <v>43032</v>
      </c>
      <c r="F6" s="1">
        <f>D6/E6</f>
        <v>44.8805307678007</v>
      </c>
      <c r="G6" s="1"/>
    </row>
    <row r="7" s="1" customFormat="1" ht="22.2" spans="4:7">
      <c r="D7" s="1">
        <v>1931299</v>
      </c>
      <c r="E7" s="2">
        <f>D6/F6</f>
        <v>43032</v>
      </c>
      <c r="F7" s="3">
        <f>D7/E7</f>
        <v>44.8805307678007</v>
      </c>
    </row>
    <row r="8" spans="4:7">
      <c r="E8" s="4">
        <f>D7/F8</f>
        <v>43032.0000000007</v>
      </c>
      <c r="F8">
        <v>44.8805307678</v>
      </c>
    </row>
    <row r="12" spans="4:7">
      <c r="E12" s="5">
        <v>43032.0000007677</v>
      </c>
    </row>
    <row r="14" ht="22.2" spans="4:7">
      <c r="D14" s="1">
        <v>1931299</v>
      </c>
      <c r="E14" s="1">
        <v>43544.37</v>
      </c>
      <c r="F14" s="6">
        <f>D14/E14</f>
        <v>44.3524386734726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规模单产核实及奖补资金公示表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dc:creator>
  <cp:lastModifiedBy>sinner</cp:lastModifiedBy>
  <dcterms:created xsi:type="dcterms:W3CDTF">2023-12-12T02:33:00Z</dcterms:created>
  <dcterms:modified xsi:type="dcterms:W3CDTF">2026-10-12T09:46:18Z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1342F14B12824D91B3CF7483A96D6E39_13</vt:lpwstr>
  </property>
  <property fmtid="{D5CDD505-2E9C-101B-9397-08002B2CF9AE}" pid="4" name="CalculationRule">
    <vt:i4>0</vt:i4>
  </property>
</Properties>
</file>